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C:\Users\AN-103\Desktop\募集案内の修正版0426\"/>
    </mc:Choice>
  </mc:AlternateContent>
  <xr:revisionPtr revIDLastSave="0" documentId="13_ncr:1_{BB1955CE-9DBC-4EFC-B728-170263C22742}" xr6:coauthVersionLast="47" xr6:coauthVersionMax="47" xr10:uidLastSave="{00000000-0000-0000-0000-000000000000}"/>
  <bookViews>
    <workbookView xWindow="-108" yWindow="-108" windowWidth="23256" windowHeight="14016" xr2:uid="{00000000-000D-0000-FFFF-FFFF00000000}"/>
  </bookViews>
  <sheets>
    <sheet name="会社名_○○○○○○" sheetId="3" r:id="rId1"/>
    <sheet name="記入例" sheetId="1" r:id="rId2"/>
  </sheets>
  <definedNames>
    <definedName name="_xlnm.Print_Area" localSheetId="0">会社名_○○○○○○!$A$1:$N$47</definedName>
    <definedName name="_xlnm.Print_Area" localSheetId="1">記入例!$A$1:$N$46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3" l="1"/>
  <c r="M42" i="3"/>
  <c r="M41" i="3"/>
  <c r="M40" i="3"/>
  <c r="M39" i="3"/>
  <c r="M38" i="3"/>
  <c r="M37" i="3"/>
  <c r="M36" i="3"/>
  <c r="M35" i="3"/>
  <c r="M34" i="3"/>
  <c r="M33" i="3"/>
  <c r="M32" i="3"/>
  <c r="M31" i="3"/>
  <c r="M30" i="3"/>
  <c r="M29" i="3"/>
  <c r="M28" i="3"/>
  <c r="N26" i="3" s="1"/>
  <c r="M27" i="3"/>
  <c r="M25" i="3"/>
  <c r="M24" i="3"/>
  <c r="M23" i="3"/>
  <c r="N22" i="3"/>
  <c r="M21" i="3"/>
  <c r="N20" i="3" s="1"/>
  <c r="M18" i="3"/>
  <c r="M17" i="3"/>
  <c r="M16" i="3"/>
  <c r="M15" i="3"/>
  <c r="M14" i="3"/>
  <c r="M13" i="3"/>
  <c r="M12" i="3"/>
  <c r="M11" i="3"/>
  <c r="M10" i="3"/>
  <c r="M9" i="3"/>
  <c r="M8" i="3"/>
  <c r="N45" i="1"/>
  <c r="N18" i="1"/>
  <c r="F44" i="1" s="1"/>
  <c r="N43" i="1"/>
  <c r="N5" i="1"/>
  <c r="M27" i="1"/>
  <c r="M28" i="1"/>
  <c r="M29" i="1"/>
  <c r="M30" i="1"/>
  <c r="M31" i="1"/>
  <c r="M32" i="1"/>
  <c r="M33" i="1"/>
  <c r="M34" i="1"/>
  <c r="M35" i="1"/>
  <c r="M36" i="1"/>
  <c r="M37" i="1"/>
  <c r="M38" i="1"/>
  <c r="M39" i="1"/>
  <c r="M40" i="1"/>
  <c r="M41" i="1"/>
  <c r="M42" i="1"/>
  <c r="N6" i="3" l="1"/>
  <c r="N44" i="3" s="1"/>
  <c r="N19" i="3" s="1"/>
  <c r="M20" i="1"/>
  <c r="N19" i="1" s="1"/>
  <c r="F45" i="3" l="1"/>
  <c r="N45" i="3" s="1"/>
  <c r="N46" i="3" s="1"/>
  <c r="M23" i="1"/>
  <c r="M22" i="1"/>
  <c r="M8" i="1"/>
  <c r="M9" i="1"/>
  <c r="M10" i="1"/>
  <c r="M11" i="1"/>
  <c r="M12" i="1"/>
  <c r="M13" i="1"/>
  <c r="M14" i="1"/>
  <c r="M15" i="1"/>
  <c r="M16" i="1"/>
  <c r="M17" i="1"/>
  <c r="N47" i="3" l="1"/>
  <c r="M24" i="1"/>
  <c r="N21" i="1" s="1"/>
  <c r="M26" i="1" l="1"/>
  <c r="N25" i="1" s="1"/>
  <c r="M7" i="1" l="1"/>
  <c r="N44" i="1" l="1"/>
  <c r="N46" i="1" l="1"/>
</calcChain>
</file>

<file path=xl/sharedStrings.xml><?xml version="1.0" encoding="utf-8"?>
<sst xmlns="http://schemas.openxmlformats.org/spreadsheetml/2006/main" count="370" uniqueCount="73">
  <si>
    <t>合計額</t>
    <rPh sb="0" eb="2">
      <t>ゴウケイ</t>
    </rPh>
    <rPh sb="2" eb="3">
      <t>ガク</t>
    </rPh>
    <phoneticPr fontId="3"/>
  </si>
  <si>
    <t>自己負担金</t>
    <phoneticPr fontId="3"/>
  </si>
  <si>
    <t>自己負担金</t>
    <rPh sb="0" eb="2">
      <t>ジコ</t>
    </rPh>
    <rPh sb="2" eb="5">
      <t>フタンキン</t>
    </rPh>
    <phoneticPr fontId="3"/>
  </si>
  <si>
    <t>）</t>
    <phoneticPr fontId="3"/>
  </si>
  <si>
    <t>（合計</t>
    <rPh sb="1" eb="3">
      <t>ゴウケイ</t>
    </rPh>
    <phoneticPr fontId="3"/>
  </si>
  <si>
    <t>一般管理費</t>
    <rPh sb="0" eb="2">
      <t>イッパン</t>
    </rPh>
    <rPh sb="2" eb="5">
      <t>カンリヒ</t>
    </rPh>
    <phoneticPr fontId="3"/>
  </si>
  <si>
    <t>円</t>
    <rPh sb="0" eb="1">
      <t>エン</t>
    </rPh>
    <phoneticPr fontId="3"/>
  </si>
  <si>
    <t>×</t>
    <phoneticPr fontId="3"/>
  </si>
  <si>
    <t>×</t>
    <phoneticPr fontId="3"/>
  </si>
  <si>
    <t>雑役務費</t>
    <rPh sb="0" eb="1">
      <t>ザツ</t>
    </rPh>
    <rPh sb="1" eb="3">
      <t>エキム</t>
    </rPh>
    <rPh sb="3" eb="4">
      <t>ヒ</t>
    </rPh>
    <phoneticPr fontId="3"/>
  </si>
  <si>
    <t>消耗品費</t>
    <rPh sb="0" eb="3">
      <t>ショウモウヒン</t>
    </rPh>
    <rPh sb="3" eb="4">
      <t>ヒ</t>
    </rPh>
    <phoneticPr fontId="3"/>
  </si>
  <si>
    <t>＝</t>
    <phoneticPr fontId="3"/>
  </si>
  <si>
    <t>人</t>
    <rPh sb="0" eb="1">
      <t>ニン</t>
    </rPh>
    <phoneticPr fontId="3"/>
  </si>
  <si>
    <t>＝</t>
    <phoneticPr fontId="3"/>
  </si>
  <si>
    <t>旅費</t>
    <phoneticPr fontId="3"/>
  </si>
  <si>
    <t>事業費</t>
    <rPh sb="0" eb="3">
      <t>ジギョウヒ</t>
    </rPh>
    <phoneticPr fontId="3"/>
  </si>
  <si>
    <t>時間</t>
    <rPh sb="0" eb="2">
      <t>ジカン</t>
    </rPh>
    <phoneticPr fontId="3"/>
  </si>
  <si>
    <t>×</t>
    <phoneticPr fontId="3"/>
  </si>
  <si>
    <t>賃金</t>
    <rPh sb="0" eb="2">
      <t>チンギン</t>
    </rPh>
    <phoneticPr fontId="3"/>
  </si>
  <si>
    <t>単位</t>
    <rPh sb="0" eb="2">
      <t>タンイ</t>
    </rPh>
    <phoneticPr fontId="3"/>
  </si>
  <si>
    <t>単価</t>
    <rPh sb="0" eb="2">
      <t>タンカ</t>
    </rPh>
    <phoneticPr fontId="3"/>
  </si>
  <si>
    <t>人件費</t>
    <rPh sb="0" eb="3">
      <t>ジンケンヒ</t>
    </rPh>
    <phoneticPr fontId="3"/>
  </si>
  <si>
    <t>経費予定額</t>
    <rPh sb="0" eb="2">
      <t>ケイヒ</t>
    </rPh>
    <rPh sb="2" eb="4">
      <t>ヨテイ</t>
    </rPh>
    <rPh sb="4" eb="5">
      <t>ガク</t>
    </rPh>
    <phoneticPr fontId="3"/>
  </si>
  <si>
    <t>内訳</t>
    <rPh sb="0" eb="2">
      <t>ウチワケ</t>
    </rPh>
    <phoneticPr fontId="3"/>
  </si>
  <si>
    <t>種別</t>
    <rPh sb="0" eb="2">
      <t>シュベツ</t>
    </rPh>
    <phoneticPr fontId="3"/>
  </si>
  <si>
    <t>費目</t>
    <rPh sb="0" eb="2">
      <t>ヒモク</t>
    </rPh>
    <phoneticPr fontId="3"/>
  </si>
  <si>
    <t xml:space="preserve">単位（円）
</t>
    <phoneticPr fontId="3"/>
  </si>
  <si>
    <t>団体名</t>
    <rPh sb="0" eb="2">
      <t>ダンタイ</t>
    </rPh>
    <rPh sb="2" eb="3">
      <t>メイ</t>
    </rPh>
    <phoneticPr fontId="3"/>
  </si>
  <si>
    <t>１．経費予定額</t>
    <phoneticPr fontId="3"/>
  </si>
  <si>
    <t>Ⅱ　委託業務経費</t>
  </si>
  <si>
    <t>＝</t>
  </si>
  <si>
    <t>=</t>
    <phoneticPr fontId="3"/>
  </si>
  <si>
    <t>コピー用紙代（A4 2500枚）</t>
    <rPh sb="3" eb="5">
      <t>ヨウシ</t>
    </rPh>
    <rPh sb="5" eb="6">
      <t>ダイ</t>
    </rPh>
    <rPh sb="14" eb="15">
      <t>マイ</t>
    </rPh>
    <phoneticPr fontId="2"/>
  </si>
  <si>
    <t>プリンター_インク代(4色セット)</t>
    <rPh sb="9" eb="10">
      <t>ダイ</t>
    </rPh>
    <rPh sb="12" eb="13">
      <t>ショク</t>
    </rPh>
    <phoneticPr fontId="2"/>
  </si>
  <si>
    <t>プリンター_インク代(黒)</t>
    <rPh sb="9" eb="10">
      <t>ダイ</t>
    </rPh>
    <rPh sb="11" eb="12">
      <t>クロ</t>
    </rPh>
    <phoneticPr fontId="2"/>
  </si>
  <si>
    <t>個</t>
    <rPh sb="0" eb="1">
      <t>コ</t>
    </rPh>
    <phoneticPr fontId="3"/>
  </si>
  <si>
    <t>音響製作費　（声優費、音響効果、スタジオ費　等）</t>
    <rPh sb="0" eb="2">
      <t>オンキョウ</t>
    </rPh>
    <rPh sb="2" eb="5">
      <t>セイサクヒ</t>
    </rPh>
    <rPh sb="7" eb="9">
      <t>セイユウ</t>
    </rPh>
    <rPh sb="9" eb="10">
      <t>ヒ</t>
    </rPh>
    <rPh sb="11" eb="13">
      <t>オンキョウ</t>
    </rPh>
    <rPh sb="13" eb="15">
      <t>コウカ</t>
    </rPh>
    <rPh sb="22" eb="23">
      <t>トウ</t>
    </rPh>
    <phoneticPr fontId="2"/>
  </si>
  <si>
    <t>音楽費　（作曲、音楽製作一式）</t>
    <rPh sb="0" eb="2">
      <t>オンガク</t>
    </rPh>
    <rPh sb="2" eb="3">
      <t>ヒ</t>
    </rPh>
    <rPh sb="5" eb="7">
      <t>サッキョク</t>
    </rPh>
    <rPh sb="8" eb="10">
      <t>オンガク</t>
    </rPh>
    <rPh sb="10" eb="12">
      <t>セイサク</t>
    </rPh>
    <rPh sb="12" eb="14">
      <t>イッシキ</t>
    </rPh>
    <phoneticPr fontId="2"/>
  </si>
  <si>
    <t>式</t>
    <rPh sb="0" eb="1">
      <t>シキ</t>
    </rPh>
    <phoneticPr fontId="3"/>
  </si>
  <si>
    <t>株式会社○○○○</t>
    <rPh sb="0" eb="4">
      <t>カブシキガイシャ</t>
    </rPh>
    <phoneticPr fontId="3"/>
  </si>
  <si>
    <t>社員給与　アニメーター（原画A）</t>
    <rPh sb="0" eb="2">
      <t>シャイン</t>
    </rPh>
    <rPh sb="2" eb="4">
      <t>キュウヨ</t>
    </rPh>
    <rPh sb="12" eb="14">
      <t>ゲンガ</t>
    </rPh>
    <phoneticPr fontId="1"/>
  </si>
  <si>
    <t>社員給与　アニメーター（原画B）</t>
    <rPh sb="0" eb="2">
      <t>シャイン</t>
    </rPh>
    <rPh sb="2" eb="4">
      <t>キュウヨ</t>
    </rPh>
    <rPh sb="12" eb="14">
      <t>ゲンガ</t>
    </rPh>
    <phoneticPr fontId="1"/>
  </si>
  <si>
    <t>社員給与　アニメーター（原画C）</t>
    <rPh sb="0" eb="2">
      <t>シャイン</t>
    </rPh>
    <rPh sb="2" eb="4">
      <t>キュウヨ</t>
    </rPh>
    <rPh sb="12" eb="14">
      <t>ゲンガ</t>
    </rPh>
    <phoneticPr fontId="1"/>
  </si>
  <si>
    <t>社員給与　アニメーター（原画D）</t>
    <rPh sb="0" eb="2">
      <t>シャイン</t>
    </rPh>
    <rPh sb="2" eb="4">
      <t>キュウヨ</t>
    </rPh>
    <rPh sb="12" eb="14">
      <t>ゲンガ</t>
    </rPh>
    <phoneticPr fontId="1"/>
  </si>
  <si>
    <t>社員給与　アニメーター（原画F）</t>
    <rPh sb="0" eb="2">
      <t>シャイン</t>
    </rPh>
    <rPh sb="2" eb="4">
      <t>キュウヨ</t>
    </rPh>
    <rPh sb="12" eb="14">
      <t>ゲンガ</t>
    </rPh>
    <phoneticPr fontId="1"/>
  </si>
  <si>
    <t>社員給与　アニメーター（原画G）</t>
    <rPh sb="0" eb="2">
      <t>シャイン</t>
    </rPh>
    <rPh sb="2" eb="4">
      <t>キュウヨ</t>
    </rPh>
    <rPh sb="12" eb="14">
      <t>ゲンガ</t>
    </rPh>
    <phoneticPr fontId="1"/>
  </si>
  <si>
    <t>社員給与　アニメーター（原画H）</t>
    <rPh sb="0" eb="2">
      <t>シャイン</t>
    </rPh>
    <rPh sb="2" eb="4">
      <t>キュウヨ</t>
    </rPh>
    <rPh sb="12" eb="14">
      <t>ゲンガ</t>
    </rPh>
    <phoneticPr fontId="1"/>
  </si>
  <si>
    <t>社員給与　プロデューサー</t>
    <phoneticPr fontId="1"/>
  </si>
  <si>
    <t>社員給与　アシスタントプロデューサー</t>
    <phoneticPr fontId="1"/>
  </si>
  <si>
    <t>社員給与　制作進行</t>
    <rPh sb="5" eb="7">
      <t>セイサク</t>
    </rPh>
    <rPh sb="7" eb="9">
      <t>シンコウ</t>
    </rPh>
    <phoneticPr fontId="1"/>
  </si>
  <si>
    <t>社員給与　設定製作</t>
    <rPh sb="5" eb="7">
      <t>セッテイ</t>
    </rPh>
    <rPh sb="7" eb="9">
      <t>セイサク</t>
    </rPh>
    <phoneticPr fontId="1"/>
  </si>
  <si>
    <t>円</t>
    <rPh sb="0" eb="1">
      <t>エン</t>
    </rPh>
    <phoneticPr fontId="7"/>
  </si>
  <si>
    <t>ロケハン費　交通費</t>
    <rPh sb="4" eb="5">
      <t>ヒ</t>
    </rPh>
    <rPh sb="6" eb="9">
      <t>コウツウヒ</t>
    </rPh>
    <phoneticPr fontId="2"/>
  </si>
  <si>
    <t>3D製作費　（3Dモデリングデータ製作及び指導）
　　　　　　　　製作会社1社へ外注　製作期間○ヶ月）</t>
    <rPh sb="2" eb="5">
      <t>セイサクヒ</t>
    </rPh>
    <rPh sb="17" eb="19">
      <t>セイサク</t>
    </rPh>
    <rPh sb="19" eb="20">
      <t>オヨ</t>
    </rPh>
    <rPh sb="21" eb="23">
      <t>シドウ</t>
    </rPh>
    <rPh sb="33" eb="35">
      <t>セイサク</t>
    </rPh>
    <rPh sb="35" eb="37">
      <t>ガイシャ</t>
    </rPh>
    <rPh sb="38" eb="39">
      <t>シャ</t>
    </rPh>
    <rPh sb="40" eb="42">
      <t>ガイチュウ</t>
    </rPh>
    <rPh sb="43" eb="45">
      <t>セイサク</t>
    </rPh>
    <rPh sb="45" eb="47">
      <t>キカン</t>
    </rPh>
    <rPh sb="49" eb="50">
      <t>ゲツ</t>
    </rPh>
    <phoneticPr fontId="2"/>
  </si>
  <si>
    <t>○○○○＜監督＞</t>
    <rPh sb="5" eb="7">
      <t>カントク</t>
    </rPh>
    <phoneticPr fontId="7"/>
  </si>
  <si>
    <t>○○○○＜作画監督＞</t>
    <phoneticPr fontId="3"/>
  </si>
  <si>
    <t>○○○○＜助監督＞</t>
    <phoneticPr fontId="3"/>
  </si>
  <si>
    <t>○○○○＜指導アニメーター＞</t>
    <phoneticPr fontId="3"/>
  </si>
  <si>
    <t>○○○○＜アニメーター＞</t>
    <phoneticPr fontId="3"/>
  </si>
  <si>
    <t>動画費</t>
    <rPh sb="0" eb="3">
      <t>ドウガヒ</t>
    </rPh>
    <phoneticPr fontId="2"/>
  </si>
  <si>
    <t>仕上げ費</t>
    <rPh sb="0" eb="2">
      <t>シア</t>
    </rPh>
    <rPh sb="3" eb="4">
      <t>ヒ</t>
    </rPh>
    <phoneticPr fontId="7"/>
  </si>
  <si>
    <t>音響費</t>
    <phoneticPr fontId="2"/>
  </si>
  <si>
    <t>美術費</t>
    <rPh sb="0" eb="2">
      <t>ビジュツ</t>
    </rPh>
    <rPh sb="2" eb="3">
      <t>ヒ</t>
    </rPh>
    <phoneticPr fontId="3"/>
  </si>
  <si>
    <t>撮影費</t>
    <rPh sb="0" eb="2">
      <t>サツエイ</t>
    </rPh>
    <rPh sb="2" eb="3">
      <t>ヒ</t>
    </rPh>
    <phoneticPr fontId="3"/>
  </si>
  <si>
    <t>○○○○＜色彩設計＞</t>
    <rPh sb="5" eb="7">
      <t>シキサイ</t>
    </rPh>
    <rPh sb="7" eb="9">
      <t>セッケイ</t>
    </rPh>
    <phoneticPr fontId="3"/>
  </si>
  <si>
    <t>○○○○＜美術監督＞</t>
    <rPh sb="5" eb="7">
      <t>ビジュツ</t>
    </rPh>
    <rPh sb="7" eb="9">
      <t>カントク</t>
    </rPh>
    <phoneticPr fontId="3"/>
  </si>
  <si>
    <t>再委託費</t>
    <rPh sb="0" eb="1">
      <t>サイ</t>
    </rPh>
    <rPh sb="1" eb="3">
      <t>イタク</t>
    </rPh>
    <rPh sb="3" eb="4">
      <t>ヒ</t>
    </rPh>
    <phoneticPr fontId="3"/>
  </si>
  <si>
    <t>消費税相当額</t>
    <phoneticPr fontId="3"/>
  </si>
  <si>
    <t>制作管理費  : （人件費＋事業費）*10％</t>
    <rPh sb="0" eb="2">
      <t>セイサク</t>
    </rPh>
    <rPh sb="2" eb="4">
      <t>カンリ</t>
    </rPh>
    <rPh sb="4" eb="5">
      <t>ヒ</t>
    </rPh>
    <rPh sb="10" eb="13">
      <t>ジンケンヒ</t>
    </rPh>
    <rPh sb="14" eb="16">
      <t>ジギョウ</t>
    </rPh>
    <rPh sb="16" eb="17">
      <t>ヒ</t>
    </rPh>
    <phoneticPr fontId="3"/>
  </si>
  <si>
    <t>(人件費*10％)</t>
    <phoneticPr fontId="3"/>
  </si>
  <si>
    <t>(税込)</t>
    <rPh sb="1" eb="3">
      <t>ゼイコ</t>
    </rPh>
    <phoneticPr fontId="3"/>
  </si>
  <si>
    <t>(税込）</t>
    <rPh sb="1" eb="3">
      <t>ゼイコ</t>
    </rPh>
    <phoneticPr fontId="3"/>
  </si>
  <si>
    <t>様式５</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</si>
</sst>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0_ "/>
    <numFmt numFmtId="177" formatCode="000,000&quot;円&quot;"/>
    <numFmt numFmtId="178" formatCode="#,##0;[Red]#,##0"/>
    <numFmt numFmtId="179" formatCode="#,##0.0_ "/>
    <numFmt numFmtId="180" formatCode="[$-411]#,##0;[Red]\-#,##0"/>
    <numFmt numFmtId="181" formatCode="&quot;¥&quot;#,##0.00_);[Red]\(&quot;¥&quot;#,##0.00\)"/>
  </numFmts>
  <fonts count="9" x14ac:knownFonts="1">
    <font>
      <sz val="11"/>
      <name val="ＭＳ Ｐゴシック"/>
      <family val="3"/>
      <charset val="128"/>
    </font>
    <font>
      <sz val="11"/>
      <name val="ＭＳ Ｐゴシック"/>
      <family val="3"/>
      <charset val="128"/>
    </font>
    <font>
      <sz val="11"/>
      <name val="ＭＳ Ｐゴシック"/>
      <family val="3"/>
      <charset val="128"/>
      <scheme val="minor"/>
    </font>
    <font>
      <sz val="6"/>
      <name val="ＭＳ Ｐゴシック"/>
      <family val="3"/>
      <charset val="128"/>
    </font>
    <font>
      <sz val="11"/>
      <color theme="1"/>
      <name val="ＭＳ Ｐゴシック"/>
      <family val="3"/>
      <charset val="128"/>
    </font>
    <font>
      <sz val="11"/>
      <color theme="1"/>
      <name val="ＭＳ Ｐゴシック"/>
      <family val="3"/>
      <charset val="128"/>
      <scheme val="minor"/>
    </font>
    <font>
      <sz val="11"/>
      <color rgb="FF000000"/>
      <name val="ＭＳ Ｐゴシック"/>
      <family val="3"/>
      <charset val="128"/>
    </font>
    <font>
      <sz val="18"/>
      <color theme="3"/>
      <name val="ＭＳ Ｐゴシック"/>
      <family val="2"/>
      <charset val="128"/>
      <scheme val="major"/>
    </font>
    <font>
      <b/>
      <u/>
      <sz val="14"/>
      <name val="ＭＳ Ｐゴシック"/>
      <family val="3"/>
      <charset val="128"/>
      <scheme val="minor"/>
    </font>
  </fonts>
  <fills count="2">
    <fill>
      <patternFill patternType="none"/>
    </fill>
    <fill>
      <patternFill patternType="gray125"/>
    </fill>
  </fills>
  <borders count="18">
    <border>
      <left/>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180" fontId="1" fillId="0" borderId="0" applyBorder="0" applyProtection="0">
      <alignment vertical="center"/>
    </xf>
    <xf numFmtId="0" fontId="6" fillId="0" borderId="0">
      <alignment vertical="center"/>
    </xf>
  </cellStyleXfs>
  <cellXfs count="6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lignment vertical="center"/>
    </xf>
    <xf numFmtId="176" fontId="2" fillId="0" borderId="0" xfId="0" applyNumberFormat="1" applyFont="1" applyAlignment="1">
      <alignment horizontal="center" vertical="center"/>
    </xf>
    <xf numFmtId="38" fontId="2" fillId="0" borderId="0" xfId="1" applyFont="1" applyFill="1" applyAlignment="1">
      <alignment horizontal="center" vertical="center"/>
    </xf>
    <xf numFmtId="176" fontId="2" fillId="0" borderId="1" xfId="0" applyNumberFormat="1" applyFont="1" applyBorder="1">
      <alignment vertical="center"/>
    </xf>
    <xf numFmtId="176" fontId="2" fillId="0" borderId="2" xfId="0" applyNumberFormat="1" applyFont="1" applyBorder="1">
      <alignment vertical="center"/>
    </xf>
    <xf numFmtId="0" fontId="2" fillId="0" borderId="3" xfId="0" applyFont="1" applyBorder="1" applyAlignment="1">
      <alignment horizontal="center" vertical="center"/>
    </xf>
    <xf numFmtId="0" fontId="2" fillId="0" borderId="3" xfId="0" applyFont="1" applyBorder="1">
      <alignment vertical="center"/>
    </xf>
    <xf numFmtId="0" fontId="2" fillId="0" borderId="4" xfId="0" applyFont="1" applyBorder="1" applyAlignment="1">
      <alignment horizontal="center" vertical="center"/>
    </xf>
    <xf numFmtId="176" fontId="2" fillId="0" borderId="0" xfId="0" applyNumberFormat="1" applyFont="1" applyAlignment="1">
      <alignment horizontal="center" vertical="center" wrapText="1"/>
    </xf>
    <xf numFmtId="0" fontId="2" fillId="0" borderId="5" xfId="0" applyFont="1" applyBorder="1" applyAlignment="1">
      <alignment horizontal="center" vertical="center" wrapText="1"/>
    </xf>
    <xf numFmtId="176" fontId="2" fillId="0" borderId="6" xfId="0" applyNumberFormat="1" applyFont="1" applyBorder="1">
      <alignment vertical="center"/>
    </xf>
    <xf numFmtId="176" fontId="2" fillId="0" borderId="7" xfId="0" applyNumberFormat="1" applyFont="1" applyBorder="1">
      <alignment vertical="center"/>
    </xf>
    <xf numFmtId="0" fontId="2" fillId="0" borderId="8" xfId="0" applyFont="1" applyBorder="1" applyAlignment="1">
      <alignment horizontal="center" vertical="center"/>
    </xf>
    <xf numFmtId="0" fontId="2" fillId="0" borderId="8" xfId="0" applyFont="1" applyBorder="1">
      <alignment vertical="center"/>
    </xf>
    <xf numFmtId="0" fontId="2" fillId="0" borderId="8" xfId="0" applyFont="1" applyBorder="1" applyAlignment="1">
      <alignment horizontal="right" vertical="center"/>
    </xf>
    <xf numFmtId="0" fontId="2" fillId="0" borderId="9" xfId="0" applyFont="1" applyBorder="1">
      <alignment vertical="center"/>
    </xf>
    <xf numFmtId="0" fontId="2" fillId="0" borderId="6" xfId="0" applyFont="1" applyBorder="1" applyAlignment="1">
      <alignment horizontal="center" vertical="center"/>
    </xf>
    <xf numFmtId="176" fontId="2" fillId="0" borderId="11" xfId="0" applyNumberFormat="1" applyFont="1" applyBorder="1">
      <alignment vertical="center"/>
    </xf>
    <xf numFmtId="5" fontId="2" fillId="0" borderId="12" xfId="0" applyNumberFormat="1" applyFont="1" applyBorder="1">
      <alignment vertical="center"/>
    </xf>
    <xf numFmtId="178" fontId="2" fillId="0" borderId="0" xfId="0" applyNumberFormat="1" applyFont="1">
      <alignment vertical="center"/>
    </xf>
    <xf numFmtId="0" fontId="2" fillId="0" borderId="11" xfId="0" applyFont="1" applyBorder="1">
      <alignment vertical="center"/>
    </xf>
    <xf numFmtId="178" fontId="2" fillId="0" borderId="0" xfId="1" applyNumberFormat="1" applyFont="1" applyFill="1" applyBorder="1" applyAlignment="1">
      <alignment horizontal="center" vertical="center"/>
    </xf>
    <xf numFmtId="0" fontId="2" fillId="0" borderId="13" xfId="0" applyFont="1" applyBorder="1" applyAlignment="1">
      <alignment horizontal="left" vertical="center"/>
    </xf>
    <xf numFmtId="0" fontId="2" fillId="0" borderId="13" xfId="0" applyFont="1" applyBorder="1">
      <alignment vertical="center"/>
    </xf>
    <xf numFmtId="0" fontId="2" fillId="0" borderId="13" xfId="0" applyFont="1" applyBorder="1" applyAlignment="1">
      <alignment vertical="center" wrapText="1"/>
    </xf>
    <xf numFmtId="176" fontId="2" fillId="0" borderId="14" xfId="0" applyNumberFormat="1" applyFont="1" applyBorder="1">
      <alignment vertical="center"/>
    </xf>
    <xf numFmtId="5" fontId="2" fillId="0" borderId="15" xfId="0" applyNumberFormat="1" applyFont="1" applyBorder="1">
      <alignment vertical="center"/>
    </xf>
    <xf numFmtId="176" fontId="2" fillId="0" borderId="16" xfId="0" applyNumberFormat="1" applyFont="1" applyBorder="1" applyAlignment="1">
      <alignment horizontal="center" vertical="center"/>
    </xf>
    <xf numFmtId="176" fontId="2" fillId="0" borderId="16" xfId="0" applyNumberFormat="1" applyFont="1" applyBorder="1">
      <alignment vertical="center"/>
    </xf>
    <xf numFmtId="0" fontId="2" fillId="0" borderId="17" xfId="0" applyFont="1" applyBorder="1">
      <alignment vertical="center"/>
    </xf>
    <xf numFmtId="0" fontId="2" fillId="0" borderId="14" xfId="0" applyFont="1" applyBorder="1">
      <alignment vertical="center"/>
    </xf>
    <xf numFmtId="176" fontId="2" fillId="0" borderId="15" xfId="0" applyNumberFormat="1" applyFont="1" applyBorder="1">
      <alignment vertical="center"/>
    </xf>
    <xf numFmtId="0" fontId="2" fillId="0" borderId="0" xfId="0" applyFont="1" applyAlignment="1">
      <alignment horizontal="left" vertical="center"/>
    </xf>
    <xf numFmtId="5" fontId="2" fillId="0" borderId="7" xfId="0" applyNumberFormat="1" applyFont="1" applyBorder="1">
      <alignment vertical="center"/>
    </xf>
    <xf numFmtId="176" fontId="2" fillId="0" borderId="8" xfId="0" applyNumberFormat="1" applyFont="1" applyBorder="1">
      <alignment vertical="center"/>
    </xf>
    <xf numFmtId="0" fontId="2" fillId="0" borderId="16" xfId="0" applyFont="1" applyBorder="1">
      <alignment vertical="center"/>
    </xf>
    <xf numFmtId="0" fontId="2" fillId="0" borderId="0" xfId="0" applyFont="1" applyAlignment="1">
      <alignment horizontal="right" vertical="center" wrapText="1"/>
    </xf>
    <xf numFmtId="179" fontId="2" fillId="0" borderId="11" xfId="0" applyNumberFormat="1" applyFont="1" applyBorder="1">
      <alignment vertical="center"/>
    </xf>
    <xf numFmtId="176" fontId="2" fillId="0" borderId="8" xfId="0" applyNumberFormat="1" applyFont="1" applyBorder="1" applyAlignment="1">
      <alignment horizontal="center" vertical="center"/>
    </xf>
    <xf numFmtId="176" fontId="5" fillId="0" borderId="0" xfId="0" applyNumberFormat="1" applyFont="1">
      <alignment vertical="center"/>
    </xf>
    <xf numFmtId="176" fontId="5" fillId="0" borderId="0" xfId="0" applyNumberFormat="1" applyFont="1" applyAlignment="1">
      <alignment horizontal="center" vertical="center"/>
    </xf>
    <xf numFmtId="5" fontId="5" fillId="0" borderId="12" xfId="0" applyNumberFormat="1" applyFont="1" applyBorder="1">
      <alignment vertical="center"/>
    </xf>
    <xf numFmtId="0" fontId="2" fillId="0" borderId="13" xfId="0" applyFont="1" applyBorder="1" applyAlignment="1">
      <alignment horizontal="left" vertical="center" wrapText="1"/>
    </xf>
    <xf numFmtId="0" fontId="2" fillId="0" borderId="11" xfId="2" applyFont="1" applyBorder="1">
      <alignment vertical="center"/>
    </xf>
    <xf numFmtId="176" fontId="2" fillId="0" borderId="0" xfId="1" applyNumberFormat="1" applyFont="1" applyFill="1" applyBorder="1" applyAlignment="1">
      <alignment horizontal="center" vertical="center"/>
    </xf>
    <xf numFmtId="181" fontId="2" fillId="0" borderId="0" xfId="0" applyNumberFormat="1" applyFont="1">
      <alignment vertical="center"/>
    </xf>
    <xf numFmtId="0" fontId="2" fillId="0" borderId="0" xfId="2" applyFont="1">
      <alignment vertical="center"/>
    </xf>
    <xf numFmtId="0" fontId="2" fillId="0" borderId="7" xfId="0" applyFont="1" applyBorder="1" applyAlignment="1">
      <alignment horizontal="center" vertical="center"/>
    </xf>
    <xf numFmtId="0" fontId="2" fillId="0" borderId="16" xfId="0" applyFont="1" applyBorder="1" applyAlignment="1">
      <alignment horizontal="left" vertical="center"/>
    </xf>
    <xf numFmtId="0" fontId="2" fillId="0" borderId="0" xfId="0" applyFont="1" applyAlignment="1">
      <alignment horizontal="right" vertical="center"/>
    </xf>
    <xf numFmtId="177" fontId="2" fillId="0" borderId="16" xfId="0" applyNumberFormat="1" applyFont="1" applyBorder="1" applyAlignment="1">
      <alignment horizontal="right" vertical="center"/>
    </xf>
    <xf numFmtId="38" fontId="2" fillId="0" borderId="0" xfId="1" applyFont="1" applyFill="1">
      <alignment vertical="center"/>
    </xf>
    <xf numFmtId="0" fontId="2" fillId="0" borderId="10" xfId="0" applyFont="1" applyBorder="1" applyAlignment="1">
      <alignment horizontal="center" vertical="center"/>
    </xf>
    <xf numFmtId="0" fontId="0" fillId="0" borderId="6" xfId="2" applyFont="1" applyBorder="1">
      <alignment vertical="center"/>
    </xf>
    <xf numFmtId="0" fontId="2" fillId="0" borderId="16" xfId="0" applyFont="1" applyBorder="1" applyAlignment="1">
      <alignment horizontal="center" vertical="center"/>
    </xf>
    <xf numFmtId="0" fontId="0" fillId="0" borderId="16" xfId="0" applyBorder="1">
      <alignment vertical="center"/>
    </xf>
    <xf numFmtId="0" fontId="0" fillId="0" borderId="15" xfId="0" applyBorder="1">
      <alignment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176" fontId="2" fillId="0" borderId="8" xfId="0" applyNumberFormat="1" applyFont="1" applyBorder="1" applyAlignment="1">
      <alignment horizontal="center" vertical="center"/>
    </xf>
    <xf numFmtId="177" fontId="2" fillId="0" borderId="8" xfId="1" applyNumberFormat="1" applyFont="1" applyFill="1" applyBorder="1" applyAlignment="1">
      <alignment horizontal="center" vertical="center"/>
    </xf>
    <xf numFmtId="0" fontId="8" fillId="0" borderId="0" xfId="0" applyFont="1" applyAlignment="1">
      <alignment horizontal="center" vertical="center"/>
    </xf>
  </cellXfs>
  <cellStyles count="5">
    <cellStyle name="Excel Built-in Comma [0] 1" xfId="3" xr:uid="{00000000-0005-0000-0000-000000000000}"/>
    <cellStyle name="桁区切り" xfId="1" builtinId="6"/>
    <cellStyle name="標準" xfId="0" builtinId="0"/>
    <cellStyle name="標準 2" xfId="2" xr:uid="{00000000-0005-0000-0000-000003000000}"/>
    <cellStyle name="標準 2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12700</xdr:colOff>
      <xdr:row>44</xdr:row>
      <xdr:rowOff>165099</xdr:rowOff>
    </xdr:from>
    <xdr:to>
      <xdr:col>16</xdr:col>
      <xdr:colOff>584200</xdr:colOff>
      <xdr:row>49</xdr:row>
      <xdr:rowOff>53577</xdr:rowOff>
    </xdr:to>
    <xdr:sp macro="" textlink="">
      <xdr:nvSpPr>
        <xdr:cNvPr id="6" name="矢印: 左 5">
          <a:extLst>
            <a:ext uri="{FF2B5EF4-FFF2-40B4-BE49-F238E27FC236}">
              <a16:creationId xmlns:a16="http://schemas.microsoft.com/office/drawing/2014/main" id="{EA426572-F05C-455E-8084-4AF05957E5CD}"/>
            </a:ext>
          </a:extLst>
        </xdr:cNvPr>
        <xdr:cNvSpPr/>
      </xdr:nvSpPr>
      <xdr:spPr>
        <a:xfrm>
          <a:off x="11389122" y="17083880"/>
          <a:ext cx="2637234" cy="1638697"/>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合計額が上限（</a:t>
          </a:r>
          <a:r>
            <a:rPr kumimoji="1" lang="en-US" altLang="ja-JP" sz="1100"/>
            <a:t>26,950,000</a:t>
          </a:r>
          <a:r>
            <a:rPr kumimoji="1" lang="ja-JP" altLang="en-US" sz="1100"/>
            <a:t>円（税込））を超える場合、自己負担金を記載して上限額ちょうどになるよう調整してください。</a:t>
          </a:r>
        </a:p>
      </xdr:txBody>
    </xdr:sp>
    <xdr:clientData/>
  </xdr:twoCellAnchor>
  <xdr:twoCellAnchor>
    <xdr:from>
      <xdr:col>13</xdr:col>
      <xdr:colOff>990600</xdr:colOff>
      <xdr:row>20</xdr:row>
      <xdr:rowOff>38100</xdr:rowOff>
    </xdr:from>
    <xdr:to>
      <xdr:col>18</xdr:col>
      <xdr:colOff>609600</xdr:colOff>
      <xdr:row>43</xdr:row>
      <xdr:rowOff>177800</xdr:rowOff>
    </xdr:to>
    <xdr:sp macro="" textlink="">
      <xdr:nvSpPr>
        <xdr:cNvPr id="11" name="矢印: 左 10">
          <a:extLst>
            <a:ext uri="{FF2B5EF4-FFF2-40B4-BE49-F238E27FC236}">
              <a16:creationId xmlns:a16="http://schemas.microsoft.com/office/drawing/2014/main" id="{A72171EC-C45D-435E-9CD7-CA37F5215892}"/>
            </a:ext>
          </a:extLst>
        </xdr:cNvPr>
        <xdr:cNvSpPr/>
      </xdr:nvSpPr>
      <xdr:spPr>
        <a:xfrm>
          <a:off x="11366500" y="7937500"/>
          <a:ext cx="4102100" cy="6756400"/>
        </a:xfrm>
        <a:prstGeom prst="leftArrow">
          <a:avLst/>
        </a:prstGeom>
        <a:solidFill>
          <a:srgbClr val="FFFF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l"/>
          <a:r>
            <a:rPr kumimoji="1" lang="ja-JP" altLang="en-US" sz="1100" b="1">
              <a:solidFill>
                <a:srgbClr val="C00000"/>
              </a:solidFill>
            </a:rPr>
            <a:t>事業費は全て「税込」で記載してください。</a:t>
          </a:r>
          <a:endParaRPr kumimoji="1" lang="en-US" altLang="ja-JP" sz="1100" b="1">
            <a:solidFill>
              <a:srgbClr val="C00000"/>
            </a:solidFill>
          </a:endParaRPr>
        </a:p>
        <a:p>
          <a:pPr algn="l"/>
          <a:endParaRPr kumimoji="1" lang="en-US" altLang="ja-JP" sz="1100">
            <a:solidFill>
              <a:srgbClr val="C00000"/>
            </a:solidFill>
          </a:endParaRPr>
        </a:p>
        <a:p>
          <a:pPr algn="l"/>
          <a:r>
            <a:rPr kumimoji="1" lang="ja-JP" altLang="en-US" sz="1100" b="1">
              <a:solidFill>
                <a:srgbClr val="C00000"/>
              </a:solidFill>
            </a:rPr>
            <a:t>社員、給与支払いではない方は全員、</a:t>
          </a:r>
          <a:endParaRPr kumimoji="1" lang="en-US" altLang="ja-JP" sz="1100" b="1">
            <a:solidFill>
              <a:srgbClr val="C00000"/>
            </a:solidFill>
          </a:endParaRPr>
        </a:p>
        <a:p>
          <a:pPr algn="l"/>
          <a:r>
            <a:rPr kumimoji="1" lang="ja-JP" altLang="en-US" sz="1100" b="1">
              <a:solidFill>
                <a:srgbClr val="C00000"/>
              </a:solidFill>
            </a:rPr>
            <a:t>脱役務費に記載してください。</a:t>
          </a:r>
          <a:endParaRPr kumimoji="1" lang="en-US" altLang="ja-JP" sz="1100" b="1">
            <a:solidFill>
              <a:srgbClr val="C00000"/>
            </a:solidFill>
          </a:endParaRPr>
        </a:p>
        <a:p>
          <a:pPr algn="l"/>
          <a:r>
            <a:rPr kumimoji="1" lang="en-US" altLang="ja-JP" sz="1100" b="1">
              <a:solidFill>
                <a:srgbClr val="C00000"/>
              </a:solidFill>
            </a:rPr>
            <a:t>※</a:t>
          </a:r>
          <a:r>
            <a:rPr kumimoji="1" lang="ja-JP" altLang="en-US" sz="1100" b="1">
              <a:solidFill>
                <a:srgbClr val="C00000"/>
              </a:solidFill>
            </a:rPr>
            <a:t>業務委託の方（フリーランス、外注費）</a:t>
          </a:r>
          <a:endParaRPr kumimoji="1" lang="en-US" altLang="ja-JP" sz="1100" b="1">
            <a:solidFill>
              <a:srgbClr val="C00000"/>
            </a:solidFill>
          </a:endParaRPr>
        </a:p>
        <a:p>
          <a:pPr algn="l"/>
          <a:endParaRPr kumimoji="1" lang="en-US" altLang="ja-JP" sz="1100" b="1">
            <a:solidFill>
              <a:srgbClr val="C00000"/>
            </a:solidFill>
          </a:endParaRPr>
        </a:p>
      </xdr:txBody>
    </xdr:sp>
    <xdr:clientData/>
  </xdr:twoCellAnchor>
  <xdr:twoCellAnchor>
    <xdr:from>
      <xdr:col>9</xdr:col>
      <xdr:colOff>17462</xdr:colOff>
      <xdr:row>35</xdr:row>
      <xdr:rowOff>279400</xdr:rowOff>
    </xdr:from>
    <xdr:to>
      <xdr:col>18</xdr:col>
      <xdr:colOff>512762</xdr:colOff>
      <xdr:row>37</xdr:row>
      <xdr:rowOff>342900</xdr:rowOff>
    </xdr:to>
    <xdr:sp macro="" textlink="">
      <xdr:nvSpPr>
        <xdr:cNvPr id="8" name="矢印: 左 7">
          <a:extLst>
            <a:ext uri="{FF2B5EF4-FFF2-40B4-BE49-F238E27FC236}">
              <a16:creationId xmlns:a16="http://schemas.microsoft.com/office/drawing/2014/main" id="{1CBD1F4C-C158-4848-AD96-848779C6FB97}"/>
            </a:ext>
          </a:extLst>
        </xdr:cNvPr>
        <xdr:cNvSpPr/>
      </xdr:nvSpPr>
      <xdr:spPr>
        <a:xfrm>
          <a:off x="8043862" y="11988800"/>
          <a:ext cx="7327900" cy="8255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式の場合、「</a:t>
          </a:r>
          <a:r>
            <a:rPr kumimoji="1" lang="en-US" altLang="ja-JP" sz="1100"/>
            <a:t>1</a:t>
          </a:r>
          <a:r>
            <a:rPr kumimoji="1" lang="ja-JP" altLang="en-US" sz="1100"/>
            <a:t>、</a:t>
          </a:r>
          <a:r>
            <a:rPr kumimoji="1" lang="en-US" altLang="ja-JP" sz="1100"/>
            <a:t>2</a:t>
          </a:r>
          <a:r>
            <a:rPr kumimoji="1" lang="ja-JP" altLang="en-US" sz="1100"/>
            <a:t>、</a:t>
          </a:r>
          <a:r>
            <a:rPr kumimoji="1" lang="en-US" altLang="ja-JP" sz="1100"/>
            <a:t>3</a:t>
          </a:r>
          <a:r>
            <a:rPr kumimoji="1" lang="ja-JP" altLang="en-US" sz="1100"/>
            <a:t>」と、アラビア数字でご入力いただき、合計を出してください。</a:t>
          </a:r>
        </a:p>
      </xdr:txBody>
    </xdr:sp>
    <xdr:clientData/>
  </xdr:twoCellAnchor>
  <xdr:twoCellAnchor>
    <xdr:from>
      <xdr:col>8</xdr:col>
      <xdr:colOff>20002</xdr:colOff>
      <xdr:row>20</xdr:row>
      <xdr:rowOff>345440</xdr:rowOff>
    </xdr:from>
    <xdr:to>
      <xdr:col>18</xdr:col>
      <xdr:colOff>261620</xdr:colOff>
      <xdr:row>23</xdr:row>
      <xdr:rowOff>327660</xdr:rowOff>
    </xdr:to>
    <xdr:sp macro="" textlink="">
      <xdr:nvSpPr>
        <xdr:cNvPr id="9" name="矢印: 左 8">
          <a:extLst>
            <a:ext uri="{FF2B5EF4-FFF2-40B4-BE49-F238E27FC236}">
              <a16:creationId xmlns:a16="http://schemas.microsoft.com/office/drawing/2014/main" id="{64BA6624-1A30-4306-87AD-C7C75F73E5A6}"/>
            </a:ext>
          </a:extLst>
        </xdr:cNvPr>
        <xdr:cNvSpPr/>
      </xdr:nvSpPr>
      <xdr:spPr>
        <a:xfrm>
          <a:off x="6999922" y="7955280"/>
          <a:ext cx="6642418" cy="114046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単位は、「枚」や「本」や「冊」など適宜変更ください。</a:t>
          </a:r>
          <a:r>
            <a:rPr kumimoji="1" lang="ja-JP" altLang="ja-JP" sz="1100">
              <a:solidFill>
                <a:schemeClr val="lt1"/>
              </a:solidFill>
              <a:effectLst/>
              <a:latin typeface="+mn-lt"/>
              <a:ea typeface="+mn-ea"/>
              <a:cs typeface="+mn-cs"/>
            </a:rPr>
            <a:t>単位が「枚」「人」「回」「時間」「カット」などの場合、</a:t>
          </a:r>
          <a:r>
            <a:rPr kumimoji="1" lang="en-US" altLang="ja-JP" sz="1100">
              <a:solidFill>
                <a:schemeClr val="lt1"/>
              </a:solidFill>
              <a:effectLst/>
              <a:latin typeface="+mn-lt"/>
              <a:ea typeface="+mn-ea"/>
              <a:cs typeface="+mn-cs"/>
            </a:rPr>
            <a:t>L</a:t>
          </a:r>
          <a:r>
            <a:rPr kumimoji="1" lang="ja-JP" altLang="ja-JP" sz="1100">
              <a:solidFill>
                <a:schemeClr val="lt1"/>
              </a:solidFill>
              <a:effectLst/>
              <a:latin typeface="+mn-lt"/>
              <a:ea typeface="+mn-ea"/>
              <a:cs typeface="+mn-cs"/>
            </a:rPr>
            <a:t>列には「＝（イコール）」を入れ、合計金額を出してください。</a:t>
          </a:r>
          <a:endParaRPr lang="ja-JP" altLang="ja-JP">
            <a:effectLst/>
          </a:endParaRPr>
        </a:p>
        <a:p>
          <a:pPr algn="l"/>
          <a:endParaRPr kumimoji="1" lang="ja-JP" altLang="en-US" sz="1100"/>
        </a:p>
      </xdr:txBody>
    </xdr:sp>
    <xdr:clientData/>
  </xdr:twoCellAnchor>
  <xdr:twoCellAnchor>
    <xdr:from>
      <xdr:col>13</xdr:col>
      <xdr:colOff>591820</xdr:colOff>
      <xdr:row>0</xdr:row>
      <xdr:rowOff>0</xdr:rowOff>
    </xdr:from>
    <xdr:to>
      <xdr:col>19</xdr:col>
      <xdr:colOff>333058</xdr:colOff>
      <xdr:row>23</xdr:row>
      <xdr:rowOff>81280</xdr:rowOff>
    </xdr:to>
    <xdr:sp macro="" textlink="">
      <xdr:nvSpPr>
        <xdr:cNvPr id="10" name="矢印: 左 9">
          <a:extLst>
            <a:ext uri="{FF2B5EF4-FFF2-40B4-BE49-F238E27FC236}">
              <a16:creationId xmlns:a16="http://schemas.microsoft.com/office/drawing/2014/main" id="{C80EF4A4-CCE9-49E6-8600-0E7FFC1630AF}"/>
            </a:ext>
          </a:extLst>
        </xdr:cNvPr>
        <xdr:cNvSpPr/>
      </xdr:nvSpPr>
      <xdr:spPr>
        <a:xfrm>
          <a:off x="9939020" y="0"/>
          <a:ext cx="4394518" cy="8849360"/>
        </a:xfrm>
        <a:prstGeom prst="leftArrow">
          <a:avLst/>
        </a:prstGeom>
        <a:solidFill>
          <a:srgbClr val="FFFF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C00000"/>
              </a:solidFill>
            </a:rPr>
            <a:t>人件費（給与</a:t>
          </a:r>
          <a:r>
            <a:rPr kumimoji="1" lang="en-US" altLang="ja-JP" sz="1100" b="1">
              <a:solidFill>
                <a:srgbClr val="C00000"/>
              </a:solidFill>
            </a:rPr>
            <a:t>+</a:t>
          </a:r>
          <a:r>
            <a:rPr kumimoji="1" lang="ja-JP" altLang="en-US" sz="1100" b="1">
              <a:solidFill>
                <a:srgbClr val="C00000"/>
              </a:solidFill>
            </a:rPr>
            <a:t>社会保険料</a:t>
          </a:r>
          <a:r>
            <a:rPr kumimoji="1" lang="en-US" altLang="ja-JP" sz="1100" b="1">
              <a:solidFill>
                <a:srgbClr val="C00000"/>
              </a:solidFill>
            </a:rPr>
            <a:t>+</a:t>
          </a:r>
          <a:r>
            <a:rPr kumimoji="1" lang="ja-JP" altLang="en-US" sz="1100" b="1">
              <a:solidFill>
                <a:srgbClr val="C00000"/>
              </a:solidFill>
            </a:rPr>
            <a:t>通勤手当）は、会社が雇用している給与支払いの方です。</a:t>
          </a:r>
          <a:endParaRPr kumimoji="1" lang="en-US" altLang="ja-JP" sz="1100" b="1">
            <a:solidFill>
              <a:srgbClr val="C00000"/>
            </a:solidFill>
          </a:endParaRPr>
        </a:p>
        <a:p>
          <a:pPr algn="l"/>
          <a:endParaRPr kumimoji="1" lang="en-US" altLang="ja-JP" sz="1100" b="1">
            <a:solidFill>
              <a:srgbClr val="C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C00000"/>
              </a:solidFill>
              <a:effectLst/>
              <a:latin typeface="+mn-lt"/>
              <a:ea typeface="+mn-ea"/>
              <a:cs typeface="+mn-cs"/>
            </a:rPr>
            <a:t>社員給与の支払いもあるが、それ以外に、出来高を取り入れているといった場合には、社員であっても「雑役務費」での計上をお願いします。</a:t>
          </a:r>
          <a:endParaRPr lang="ja-JP" altLang="ja-JP">
            <a:solidFill>
              <a:srgbClr val="C00000"/>
            </a:solidFill>
            <a:effectLst/>
          </a:endParaRPr>
        </a:p>
        <a:p>
          <a:pPr algn="l"/>
          <a:endParaRPr kumimoji="1" lang="en-US" altLang="ja-JP" sz="1100" b="1">
            <a:solidFill>
              <a:srgbClr val="C00000"/>
            </a:solidFill>
          </a:endParaRPr>
        </a:p>
        <a:p>
          <a:pPr algn="l"/>
          <a:endParaRPr kumimoji="1" lang="en-US" altLang="ja-JP" sz="1100" b="1">
            <a:solidFill>
              <a:srgbClr val="C00000"/>
            </a:solidFill>
          </a:endParaRPr>
        </a:p>
        <a:p>
          <a:pPr algn="l"/>
          <a:r>
            <a:rPr kumimoji="1" lang="en-US" altLang="ja-JP" sz="1100" b="1" u="sng">
              <a:solidFill>
                <a:srgbClr val="C00000"/>
              </a:solidFill>
            </a:rPr>
            <a:t>※</a:t>
          </a:r>
          <a:r>
            <a:rPr kumimoji="1" lang="ja-JP" altLang="en-US" sz="1100" b="1" u="sng">
              <a:solidFill>
                <a:srgbClr val="C00000"/>
              </a:solidFill>
            </a:rPr>
            <a:t>応募時の時給換算は、２０日</a:t>
          </a:r>
          <a:r>
            <a:rPr kumimoji="1" lang="en-US" altLang="ja-JP" sz="1100" b="1" u="sng">
              <a:solidFill>
                <a:srgbClr val="C00000"/>
              </a:solidFill>
            </a:rPr>
            <a:t>×</a:t>
          </a:r>
          <a:r>
            <a:rPr kumimoji="1" lang="ja-JP" altLang="en-US" sz="1100" b="1" u="sng">
              <a:solidFill>
                <a:srgbClr val="C00000"/>
              </a:solidFill>
            </a:rPr>
            <a:t>７時間として時給計算お願いします。また、時給換算した際、最低賃金を下回らないようにご注意ください。（参考：</a:t>
          </a:r>
          <a:r>
            <a:rPr kumimoji="1" lang="en-US" altLang="ja-JP" sz="1100" b="1" u="sng">
              <a:solidFill>
                <a:srgbClr val="C00000"/>
              </a:solidFill>
            </a:rPr>
            <a:t>2023</a:t>
          </a:r>
          <a:r>
            <a:rPr kumimoji="1" lang="ja-JP" altLang="en-US" sz="1100" b="1" u="sng">
              <a:solidFill>
                <a:srgbClr val="C00000"/>
              </a:solidFill>
            </a:rPr>
            <a:t>年</a:t>
          </a:r>
          <a:r>
            <a:rPr kumimoji="1" lang="en-US" altLang="ja-JP" sz="1100" b="1" u="sng">
              <a:solidFill>
                <a:srgbClr val="C00000"/>
              </a:solidFill>
            </a:rPr>
            <a:t>10/1</a:t>
          </a:r>
          <a:r>
            <a:rPr kumimoji="1" lang="ja-JP" altLang="en-US" sz="1100" b="1" u="sng">
              <a:solidFill>
                <a:srgbClr val="C00000"/>
              </a:solidFill>
            </a:rPr>
            <a:t>時点で神奈川県　</a:t>
          </a:r>
          <a:r>
            <a:rPr kumimoji="1" lang="en-US" altLang="ja-JP" sz="1100" b="1" u="sng">
              <a:solidFill>
                <a:srgbClr val="C00000"/>
              </a:solidFill>
            </a:rPr>
            <a:t>1071</a:t>
          </a:r>
          <a:r>
            <a:rPr kumimoji="1" lang="ja-JP" altLang="en-US" sz="1100" b="1" u="sng">
              <a:solidFill>
                <a:srgbClr val="C00000"/>
              </a:solidFill>
            </a:rPr>
            <a:t>円、東京都　</a:t>
          </a:r>
          <a:r>
            <a:rPr kumimoji="1" lang="en-US" altLang="ja-JP" sz="1100" b="1" u="sng">
              <a:solidFill>
                <a:srgbClr val="C00000"/>
              </a:solidFill>
            </a:rPr>
            <a:t>1072</a:t>
          </a:r>
          <a:r>
            <a:rPr kumimoji="1" lang="ja-JP" altLang="en-US" sz="1100" b="1" u="sng">
              <a:solidFill>
                <a:srgbClr val="C00000"/>
              </a:solidFill>
            </a:rPr>
            <a:t>円）</a:t>
          </a:r>
        </a:p>
        <a:p>
          <a:pPr algn="l"/>
          <a:endParaRPr kumimoji="1" lang="en-US" altLang="ja-JP" sz="1100" b="1" u="sng">
            <a:solidFill>
              <a:srgbClr val="C00000"/>
            </a:solidFill>
          </a:endParaRPr>
        </a:p>
        <a:p>
          <a:pPr algn="l"/>
          <a:r>
            <a:rPr kumimoji="1" lang="en-US" altLang="ja-JP" sz="1100" b="1" u="sng">
              <a:solidFill>
                <a:srgbClr val="C00000"/>
              </a:solidFill>
            </a:rPr>
            <a:t>※</a:t>
          </a:r>
          <a:r>
            <a:rPr kumimoji="1" lang="ja-JP" altLang="en-US" sz="1100" b="1" u="sng">
              <a:solidFill>
                <a:srgbClr val="C00000"/>
              </a:solidFill>
            </a:rPr>
            <a:t>小数点は第一位で、「切り捨て」で計算してください。</a:t>
          </a:r>
          <a:endParaRPr kumimoji="1" lang="en-US" altLang="ja-JP" sz="1100" b="1" u="sng">
            <a:solidFill>
              <a:srgbClr val="C00000"/>
            </a:solidFill>
          </a:endParaRPr>
        </a:p>
        <a:p>
          <a:pPr algn="l"/>
          <a:endParaRPr kumimoji="1" lang="en-US" altLang="ja-JP" sz="1100" b="1">
            <a:solidFill>
              <a:srgbClr val="C00000"/>
            </a:solidFill>
          </a:endParaRPr>
        </a:p>
        <a:p>
          <a:pPr algn="l"/>
          <a:r>
            <a:rPr kumimoji="1" lang="ja-JP" altLang="en-US" sz="1100" b="1">
              <a:solidFill>
                <a:srgbClr val="C00000"/>
              </a:solidFill>
            </a:rPr>
            <a:t>「時給」</a:t>
          </a:r>
          <a:r>
            <a:rPr kumimoji="1" lang="en-US" altLang="ja-JP" sz="1100" b="1">
              <a:solidFill>
                <a:srgbClr val="C00000"/>
              </a:solidFill>
            </a:rPr>
            <a:t>×</a:t>
          </a:r>
          <a:r>
            <a:rPr kumimoji="1" lang="ja-JP" altLang="en-US" sz="1100" b="1">
              <a:solidFill>
                <a:srgbClr val="C00000"/>
              </a:solidFill>
            </a:rPr>
            <a:t>単位は「人」</a:t>
          </a:r>
          <a:r>
            <a:rPr kumimoji="1" lang="en-US" altLang="ja-JP" sz="1100" b="1">
              <a:solidFill>
                <a:srgbClr val="C00000"/>
              </a:solidFill>
            </a:rPr>
            <a:t>×</a:t>
          </a:r>
          <a:r>
            <a:rPr kumimoji="1" lang="ja-JP" altLang="en-US" sz="1100" b="1">
              <a:solidFill>
                <a:srgbClr val="C00000"/>
              </a:solidFill>
            </a:rPr>
            <a:t>「時間」で、合計金額を出してください。賃金（給与、社会保険料等）は不課税取引になるため、税抜で金額を記入してください。</a:t>
          </a:r>
        </a:p>
        <a:p>
          <a:pPr algn="l"/>
          <a:r>
            <a:rPr kumimoji="1" lang="ja-JP" altLang="en-US" sz="1100" b="1">
              <a:solidFill>
                <a:srgbClr val="C00000"/>
              </a:solidFill>
            </a:rPr>
            <a:t>（事業費内の「消費税相当額（人件費</a:t>
          </a:r>
          <a:r>
            <a:rPr kumimoji="1" lang="en-US" altLang="ja-JP" sz="1100" b="1">
              <a:solidFill>
                <a:srgbClr val="C00000"/>
              </a:solidFill>
            </a:rPr>
            <a:t>×10</a:t>
          </a:r>
          <a:r>
            <a:rPr kumimoji="1" lang="ja-JP" altLang="en-US" sz="1100" b="1">
              <a:solidFill>
                <a:srgbClr val="C00000"/>
              </a:solidFill>
            </a:rPr>
            <a:t>％）」として計上します。）</a:t>
          </a:r>
          <a:endParaRPr kumimoji="1" lang="en-US" altLang="ja-JP" sz="1100" b="1">
            <a:solidFill>
              <a:srgbClr val="C00000"/>
            </a:solidFill>
          </a:endParaRPr>
        </a:p>
        <a:p>
          <a:pPr algn="l"/>
          <a:endParaRPr kumimoji="1" lang="en-US" altLang="ja-JP" sz="1100" b="1">
            <a:solidFill>
              <a:srgbClr val="C00000"/>
            </a:solidFill>
          </a:endParaRPr>
        </a:p>
        <a:p>
          <a:pPr algn="l"/>
          <a:r>
            <a:rPr kumimoji="1" lang="en-US" altLang="ja-JP" sz="1100" b="1">
              <a:solidFill>
                <a:srgbClr val="C00000"/>
              </a:solidFill>
            </a:rPr>
            <a:t>※</a:t>
          </a:r>
          <a:r>
            <a:rPr kumimoji="1" lang="ja-JP" altLang="en-US" sz="1100" b="1">
              <a:solidFill>
                <a:srgbClr val="C00000"/>
              </a:solidFill>
            </a:rPr>
            <a:t>採択となりましたら、改めて予算書等は再作成の上、提出していただきます。</a:t>
          </a:r>
          <a:endParaRPr kumimoji="1" lang="en-US" altLang="ja-JP" sz="1100" b="1">
            <a:solidFill>
              <a:srgbClr val="C00000"/>
            </a:solidFill>
          </a:endParaRPr>
        </a:p>
        <a:p>
          <a:pPr algn="l"/>
          <a:endParaRPr kumimoji="1" lang="en-US" altLang="ja-JP" sz="1100" b="1">
            <a:solidFill>
              <a:srgbClr val="C00000"/>
            </a:solidFill>
          </a:endParaRPr>
        </a:p>
        <a:p>
          <a:pPr algn="l"/>
          <a:endParaRPr kumimoji="1" lang="en-US" altLang="ja-JP" sz="1100">
            <a:solidFill>
              <a:srgbClr val="C00000"/>
            </a:solidFill>
          </a:endParaRPr>
        </a:p>
      </xdr:txBody>
    </xdr:sp>
    <xdr:clientData/>
  </xdr:twoCellAnchor>
  <xdr:twoCellAnchor>
    <xdr:from>
      <xdr:col>14</xdr:col>
      <xdr:colOff>25400</xdr:colOff>
      <xdr:row>42</xdr:row>
      <xdr:rowOff>114300</xdr:rowOff>
    </xdr:from>
    <xdr:to>
      <xdr:col>16</xdr:col>
      <xdr:colOff>596900</xdr:colOff>
      <xdr:row>44</xdr:row>
      <xdr:rowOff>431800</xdr:rowOff>
    </xdr:to>
    <xdr:sp macro="" textlink="">
      <xdr:nvSpPr>
        <xdr:cNvPr id="12" name="矢印: 左 11">
          <a:extLst>
            <a:ext uri="{FF2B5EF4-FFF2-40B4-BE49-F238E27FC236}">
              <a16:creationId xmlns:a16="http://schemas.microsoft.com/office/drawing/2014/main" id="{2FF31F7B-DE7F-49C4-BB2B-BC396637FAA9}"/>
            </a:ext>
          </a:extLst>
        </xdr:cNvPr>
        <xdr:cNvSpPr/>
      </xdr:nvSpPr>
      <xdr:spPr>
        <a:xfrm>
          <a:off x="11442700" y="16014700"/>
          <a:ext cx="2641600" cy="13589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一般管理費には、消費税相当額は入れずに計算します。小数点以下は切り捨てです。</a:t>
          </a:r>
        </a:p>
      </xdr:txBody>
    </xdr:sp>
    <xdr:clientData/>
  </xdr:twoCellAnchor>
  <xdr:twoCellAnchor>
    <xdr:from>
      <xdr:col>12</xdr:col>
      <xdr:colOff>881062</xdr:colOff>
      <xdr:row>0</xdr:row>
      <xdr:rowOff>55562</xdr:rowOff>
    </xdr:from>
    <xdr:to>
      <xdr:col>16</xdr:col>
      <xdr:colOff>533400</xdr:colOff>
      <xdr:row>4</xdr:row>
      <xdr:rowOff>101600</xdr:rowOff>
    </xdr:to>
    <xdr:sp macro="" textlink="">
      <xdr:nvSpPr>
        <xdr:cNvPr id="2" name="矢印: 左 1">
          <a:extLst>
            <a:ext uri="{FF2B5EF4-FFF2-40B4-BE49-F238E27FC236}">
              <a16:creationId xmlns:a16="http://schemas.microsoft.com/office/drawing/2014/main" id="{64F0ADA5-23BE-4D11-8B13-EF494229939A}"/>
            </a:ext>
          </a:extLst>
        </xdr:cNvPr>
        <xdr:cNvSpPr/>
      </xdr:nvSpPr>
      <xdr:spPr>
        <a:xfrm>
          <a:off x="10215562" y="55562"/>
          <a:ext cx="3805238" cy="1468438"/>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会社名をご入力ください。</a:t>
          </a:r>
          <a:endParaRPr kumimoji="1" lang="en-US" altLang="ja-JP" sz="1100"/>
        </a:p>
        <a:p>
          <a:pPr algn="l"/>
          <a:r>
            <a:rPr kumimoji="1" lang="ja-JP" altLang="en-US" sz="1100"/>
            <a:t>（コンソーシアムでの応募の場合は、主幹事を決めていただき、支払いを行ってください。）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D921A-F2AD-44CA-B97E-2EE3A5CB23E5}">
  <sheetPr>
    <tabColor theme="4" tint="0.59999389629810485"/>
    <pageSetUpPr fitToPage="1"/>
  </sheetPr>
  <dimension ref="A1:P49"/>
  <sheetViews>
    <sheetView tabSelected="1" view="pageBreakPreview" zoomScale="75" zoomScaleNormal="75" zoomScaleSheetLayoutView="75" workbookViewId="0">
      <selection activeCell="O9" sqref="O9"/>
    </sheetView>
  </sheetViews>
  <sheetFormatPr defaultColWidth="9" defaultRowHeight="13.2" x14ac:dyDescent="0.2"/>
  <cols>
    <col min="1" max="1" width="16.77734375" style="1" bestFit="1" customWidth="1"/>
    <col min="2" max="2" width="12.33203125" style="1" customWidth="1"/>
    <col min="3" max="3" width="41.88671875" style="1" bestFit="1" customWidth="1"/>
    <col min="4" max="4" width="12.33203125" style="1" bestFit="1" customWidth="1"/>
    <col min="5" max="6" width="3.6640625" style="2" customWidth="1"/>
    <col min="7" max="7" width="6" style="1" customWidth="1"/>
    <col min="8" max="8" width="5" style="2" customWidth="1"/>
    <col min="9" max="9" width="3.6640625" style="2" customWidth="1"/>
    <col min="10" max="10" width="8.21875" style="1" bestFit="1" customWidth="1"/>
    <col min="11" max="11" width="5.109375" style="2" customWidth="1"/>
    <col min="12" max="12" width="3.6640625" style="2" customWidth="1"/>
    <col min="13" max="14" width="13.6640625" style="1" bestFit="1" customWidth="1"/>
    <col min="15" max="15" width="13.44140625" style="1" customWidth="1"/>
    <col min="16" max="16" width="13.6640625" style="1" bestFit="1" customWidth="1"/>
    <col min="17" max="16384" width="9" style="1"/>
  </cols>
  <sheetData>
    <row r="1" spans="1:14" ht="21.75" customHeight="1" x14ac:dyDescent="0.2">
      <c r="N1" s="66" t="s">
        <v>72</v>
      </c>
    </row>
    <row r="2" spans="1:14" ht="21.75" customHeight="1" x14ac:dyDescent="0.2">
      <c r="A2" s="1" t="s">
        <v>29</v>
      </c>
    </row>
    <row r="3" spans="1:14" ht="30" customHeight="1" x14ac:dyDescent="0.2">
      <c r="A3" s="1" t="s">
        <v>28</v>
      </c>
      <c r="D3" s="60" t="s">
        <v>27</v>
      </c>
      <c r="E3" s="61"/>
      <c r="F3" s="61"/>
      <c r="G3" s="62"/>
      <c r="H3" s="63"/>
      <c r="I3" s="63"/>
      <c r="J3" s="63"/>
      <c r="K3" s="63"/>
      <c r="L3" s="63"/>
      <c r="M3" s="63"/>
      <c r="N3" s="39" t="s">
        <v>26</v>
      </c>
    </row>
    <row r="4" spans="1:14" ht="30" customHeight="1" x14ac:dyDescent="0.2">
      <c r="A4" s="52" t="s">
        <v>66</v>
      </c>
      <c r="B4" s="54">
        <v>26950000</v>
      </c>
      <c r="C4" s="1" t="s">
        <v>70</v>
      </c>
      <c r="D4" s="15"/>
      <c r="E4" s="15"/>
      <c r="F4" s="15"/>
      <c r="G4" s="15"/>
      <c r="H4" s="15"/>
      <c r="I4" s="15"/>
      <c r="J4" s="15"/>
      <c r="K4" s="15"/>
      <c r="L4" s="15"/>
      <c r="M4" s="50"/>
      <c r="N4" s="39"/>
    </row>
    <row r="5" spans="1:14" ht="30" customHeight="1" x14ac:dyDescent="0.2">
      <c r="A5" s="19" t="s">
        <v>25</v>
      </c>
      <c r="B5" s="19" t="s">
        <v>24</v>
      </c>
      <c r="C5" s="60" t="s">
        <v>23</v>
      </c>
      <c r="D5" s="61"/>
      <c r="E5" s="61"/>
      <c r="F5" s="61"/>
      <c r="G5" s="61"/>
      <c r="H5" s="61"/>
      <c r="I5" s="61"/>
      <c r="J5" s="61"/>
      <c r="K5" s="61"/>
      <c r="L5" s="61"/>
      <c r="M5" s="62"/>
      <c r="N5" s="19" t="s">
        <v>22</v>
      </c>
    </row>
    <row r="6" spans="1:14" ht="30" customHeight="1" x14ac:dyDescent="0.2">
      <c r="A6" s="18" t="s">
        <v>21</v>
      </c>
      <c r="B6" s="16"/>
      <c r="C6" s="38"/>
      <c r="D6" s="30" t="s">
        <v>20</v>
      </c>
      <c r="E6" s="30"/>
      <c r="F6" s="30"/>
      <c r="G6" s="31"/>
      <c r="H6" s="30" t="s">
        <v>19</v>
      </c>
      <c r="I6" s="30"/>
      <c r="J6" s="31"/>
      <c r="K6" s="30"/>
      <c r="L6" s="30"/>
      <c r="M6" s="34"/>
      <c r="N6" s="13">
        <f>SUM(M8:M18)</f>
        <v>0</v>
      </c>
    </row>
    <row r="7" spans="1:14" ht="30" customHeight="1" x14ac:dyDescent="0.2">
      <c r="A7" s="23"/>
      <c r="B7" s="33" t="s">
        <v>18</v>
      </c>
      <c r="C7" s="32"/>
      <c r="D7" s="31"/>
      <c r="E7" s="30"/>
      <c r="F7" s="30"/>
      <c r="G7" s="31"/>
      <c r="H7" s="30"/>
      <c r="I7" s="30"/>
      <c r="J7" s="31"/>
      <c r="K7" s="30"/>
      <c r="L7" s="30"/>
      <c r="M7" s="34"/>
      <c r="N7" s="28"/>
    </row>
    <row r="8" spans="1:14" ht="30" customHeight="1" x14ac:dyDescent="0.2">
      <c r="A8" s="23"/>
      <c r="B8" s="26"/>
      <c r="C8" s="26"/>
      <c r="D8" s="42"/>
      <c r="E8" s="43" t="s">
        <v>6</v>
      </c>
      <c r="F8" s="43" t="s">
        <v>7</v>
      </c>
      <c r="G8" s="42">
        <v>1</v>
      </c>
      <c r="H8" s="43" t="s">
        <v>12</v>
      </c>
      <c r="I8" s="43" t="s">
        <v>7</v>
      </c>
      <c r="J8" s="42"/>
      <c r="K8" s="43" t="s">
        <v>16</v>
      </c>
      <c r="L8" s="43" t="s">
        <v>11</v>
      </c>
      <c r="M8" s="44">
        <f t="shared" ref="M8:M18" si="0">D8*G8*J8</f>
        <v>0</v>
      </c>
      <c r="N8" s="40"/>
    </row>
    <row r="9" spans="1:14" ht="30" customHeight="1" x14ac:dyDescent="0.2">
      <c r="A9" s="23"/>
      <c r="B9" s="26"/>
      <c r="C9" s="26"/>
      <c r="D9" s="42"/>
      <c r="E9" s="43" t="s">
        <v>6</v>
      </c>
      <c r="F9" s="43" t="s">
        <v>7</v>
      </c>
      <c r="G9" s="42">
        <v>1</v>
      </c>
      <c r="H9" s="43" t="s">
        <v>12</v>
      </c>
      <c r="I9" s="43" t="s">
        <v>7</v>
      </c>
      <c r="J9" s="42"/>
      <c r="K9" s="43" t="s">
        <v>16</v>
      </c>
      <c r="L9" s="43" t="s">
        <v>11</v>
      </c>
      <c r="M9" s="44">
        <f t="shared" si="0"/>
        <v>0</v>
      </c>
      <c r="N9" s="40"/>
    </row>
    <row r="10" spans="1:14" ht="30" customHeight="1" x14ac:dyDescent="0.2">
      <c r="A10" s="23"/>
      <c r="B10" s="26"/>
      <c r="C10" s="26"/>
      <c r="D10" s="42"/>
      <c r="E10" s="43" t="s">
        <v>6</v>
      </c>
      <c r="F10" s="43" t="s">
        <v>7</v>
      </c>
      <c r="G10" s="42">
        <v>1</v>
      </c>
      <c r="H10" s="43" t="s">
        <v>12</v>
      </c>
      <c r="I10" s="43" t="s">
        <v>7</v>
      </c>
      <c r="J10" s="42"/>
      <c r="K10" s="43" t="s">
        <v>16</v>
      </c>
      <c r="L10" s="43" t="s">
        <v>11</v>
      </c>
      <c r="M10" s="44">
        <f t="shared" si="0"/>
        <v>0</v>
      </c>
      <c r="N10" s="40"/>
    </row>
    <row r="11" spans="1:14" ht="30" customHeight="1" x14ac:dyDescent="0.2">
      <c r="A11" s="23"/>
      <c r="B11" s="26"/>
      <c r="C11" s="26"/>
      <c r="D11" s="42"/>
      <c r="E11" s="43" t="s">
        <v>6</v>
      </c>
      <c r="F11" s="43" t="s">
        <v>7</v>
      </c>
      <c r="G11" s="42">
        <v>1</v>
      </c>
      <c r="H11" s="43" t="s">
        <v>12</v>
      </c>
      <c r="I11" s="43" t="s">
        <v>7</v>
      </c>
      <c r="J11" s="42"/>
      <c r="K11" s="43" t="s">
        <v>16</v>
      </c>
      <c r="L11" s="43" t="s">
        <v>11</v>
      </c>
      <c r="M11" s="44">
        <f t="shared" si="0"/>
        <v>0</v>
      </c>
      <c r="N11" s="40"/>
    </row>
    <row r="12" spans="1:14" ht="30" customHeight="1" x14ac:dyDescent="0.2">
      <c r="A12" s="23"/>
      <c r="B12" s="26"/>
      <c r="C12" s="26"/>
      <c r="D12" s="42"/>
      <c r="E12" s="43" t="s">
        <v>6</v>
      </c>
      <c r="F12" s="43" t="s">
        <v>7</v>
      </c>
      <c r="G12" s="42">
        <v>1</v>
      </c>
      <c r="H12" s="43" t="s">
        <v>12</v>
      </c>
      <c r="I12" s="43" t="s">
        <v>7</v>
      </c>
      <c r="J12" s="42"/>
      <c r="K12" s="43" t="s">
        <v>16</v>
      </c>
      <c r="L12" s="43" t="s">
        <v>11</v>
      </c>
      <c r="M12" s="44">
        <f t="shared" si="0"/>
        <v>0</v>
      </c>
      <c r="N12" s="40"/>
    </row>
    <row r="13" spans="1:14" ht="30" customHeight="1" x14ac:dyDescent="0.2">
      <c r="A13" s="23"/>
      <c r="B13" s="26"/>
      <c r="C13" s="26"/>
      <c r="D13" s="42"/>
      <c r="E13" s="43" t="s">
        <v>6</v>
      </c>
      <c r="F13" s="43" t="s">
        <v>7</v>
      </c>
      <c r="G13" s="42">
        <v>1</v>
      </c>
      <c r="H13" s="43" t="s">
        <v>12</v>
      </c>
      <c r="I13" s="43" t="s">
        <v>7</v>
      </c>
      <c r="J13" s="42"/>
      <c r="K13" s="43" t="s">
        <v>16</v>
      </c>
      <c r="L13" s="43" t="s">
        <v>11</v>
      </c>
      <c r="M13" s="44">
        <f t="shared" si="0"/>
        <v>0</v>
      </c>
      <c r="N13" s="40"/>
    </row>
    <row r="14" spans="1:14" ht="30" customHeight="1" x14ac:dyDescent="0.2">
      <c r="A14" s="23"/>
      <c r="B14" s="26"/>
      <c r="C14" s="26"/>
      <c r="D14" s="42"/>
      <c r="E14" s="43" t="s">
        <v>6</v>
      </c>
      <c r="F14" s="43" t="s">
        <v>7</v>
      </c>
      <c r="G14" s="42">
        <v>1</v>
      </c>
      <c r="H14" s="43" t="s">
        <v>12</v>
      </c>
      <c r="I14" s="43" t="s">
        <v>7</v>
      </c>
      <c r="J14" s="42"/>
      <c r="K14" s="43" t="s">
        <v>16</v>
      </c>
      <c r="L14" s="43" t="s">
        <v>11</v>
      </c>
      <c r="M14" s="44">
        <f t="shared" si="0"/>
        <v>0</v>
      </c>
      <c r="N14" s="40"/>
    </row>
    <row r="15" spans="1:14" ht="30" customHeight="1" x14ac:dyDescent="0.2">
      <c r="A15" s="23"/>
      <c r="B15" s="26"/>
      <c r="C15" s="27"/>
      <c r="D15" s="42"/>
      <c r="E15" s="43" t="s">
        <v>6</v>
      </c>
      <c r="F15" s="43" t="s">
        <v>7</v>
      </c>
      <c r="G15" s="42">
        <v>1</v>
      </c>
      <c r="H15" s="43" t="s">
        <v>12</v>
      </c>
      <c r="I15" s="43" t="s">
        <v>7</v>
      </c>
      <c r="J15" s="42"/>
      <c r="K15" s="43" t="s">
        <v>16</v>
      </c>
      <c r="L15" s="43" t="s">
        <v>11</v>
      </c>
      <c r="M15" s="44">
        <f t="shared" si="0"/>
        <v>0</v>
      </c>
      <c r="N15" s="40"/>
    </row>
    <row r="16" spans="1:14" ht="30" customHeight="1" x14ac:dyDescent="0.2">
      <c r="A16" s="23"/>
      <c r="B16" s="26"/>
      <c r="C16" s="27"/>
      <c r="D16" s="42"/>
      <c r="E16" s="43" t="s">
        <v>6</v>
      </c>
      <c r="F16" s="43" t="s">
        <v>7</v>
      </c>
      <c r="G16" s="42">
        <v>1</v>
      </c>
      <c r="H16" s="43" t="s">
        <v>12</v>
      </c>
      <c r="I16" s="43" t="s">
        <v>7</v>
      </c>
      <c r="J16" s="42"/>
      <c r="K16" s="43" t="s">
        <v>16</v>
      </c>
      <c r="L16" s="43" t="s">
        <v>11</v>
      </c>
      <c r="M16" s="44">
        <f t="shared" si="0"/>
        <v>0</v>
      </c>
      <c r="N16" s="40"/>
    </row>
    <row r="17" spans="1:16" ht="30" customHeight="1" x14ac:dyDescent="0.2">
      <c r="A17" s="23"/>
      <c r="B17" s="26"/>
      <c r="C17" s="26"/>
      <c r="D17" s="42"/>
      <c r="E17" s="43" t="s">
        <v>6</v>
      </c>
      <c r="F17" s="43" t="s">
        <v>7</v>
      </c>
      <c r="G17" s="42">
        <v>1</v>
      </c>
      <c r="H17" s="43" t="s">
        <v>12</v>
      </c>
      <c r="I17" s="43" t="s">
        <v>7</v>
      </c>
      <c r="J17" s="42"/>
      <c r="K17" s="43" t="s">
        <v>16</v>
      </c>
      <c r="L17" s="43" t="s">
        <v>11</v>
      </c>
      <c r="M17" s="44">
        <f t="shared" si="0"/>
        <v>0</v>
      </c>
      <c r="N17" s="40"/>
    </row>
    <row r="18" spans="1:16" ht="30" customHeight="1" x14ac:dyDescent="0.2">
      <c r="A18" s="23"/>
      <c r="B18" s="26"/>
      <c r="C18" s="26"/>
      <c r="D18" s="42"/>
      <c r="E18" s="43" t="s">
        <v>6</v>
      </c>
      <c r="F18" s="43" t="s">
        <v>7</v>
      </c>
      <c r="G18" s="42">
        <v>1</v>
      </c>
      <c r="H18" s="43" t="s">
        <v>12</v>
      </c>
      <c r="I18" s="43" t="s">
        <v>7</v>
      </c>
      <c r="J18" s="42"/>
      <c r="K18" s="43" t="s">
        <v>16</v>
      </c>
      <c r="L18" s="43" t="s">
        <v>11</v>
      </c>
      <c r="M18" s="44">
        <f t="shared" si="0"/>
        <v>0</v>
      </c>
      <c r="N18" s="40"/>
    </row>
    <row r="19" spans="1:16" ht="30" customHeight="1" x14ac:dyDescent="0.2">
      <c r="A19" s="18" t="s">
        <v>15</v>
      </c>
      <c r="B19" s="16"/>
      <c r="C19" s="16"/>
      <c r="D19" s="37"/>
      <c r="E19" s="41"/>
      <c r="F19" s="41"/>
      <c r="G19" s="37"/>
      <c r="H19" s="41"/>
      <c r="I19" s="41"/>
      <c r="J19" s="37"/>
      <c r="K19" s="41"/>
      <c r="L19" s="41"/>
      <c r="M19" s="36"/>
      <c r="N19" s="13">
        <f>SUM(N20,N22,N26,N44)</f>
        <v>0</v>
      </c>
    </row>
    <row r="20" spans="1:16" ht="30" customHeight="1" x14ac:dyDescent="0.2">
      <c r="A20" s="23"/>
      <c r="B20" s="23" t="s">
        <v>14</v>
      </c>
      <c r="D20" s="3"/>
      <c r="E20" s="4"/>
      <c r="F20" s="4"/>
      <c r="G20" s="3"/>
      <c r="H20" s="4"/>
      <c r="I20" s="4"/>
      <c r="J20" s="3"/>
      <c r="K20" s="4"/>
      <c r="L20" s="4"/>
      <c r="M20" s="21"/>
      <c r="N20" s="20">
        <f>SUM(M21:M21)</f>
        <v>0</v>
      </c>
    </row>
    <row r="21" spans="1:16" ht="30" customHeight="1" x14ac:dyDescent="0.2">
      <c r="A21" s="23"/>
      <c r="B21" s="23"/>
      <c r="C21" s="35"/>
      <c r="D21" s="22"/>
      <c r="E21" s="24" t="s">
        <v>6</v>
      </c>
      <c r="F21" s="4"/>
      <c r="G21" s="3">
        <v>1</v>
      </c>
      <c r="H21" s="4" t="s">
        <v>38</v>
      </c>
      <c r="I21" s="4"/>
      <c r="J21" s="3"/>
      <c r="K21" s="4"/>
      <c r="L21" s="4" t="s">
        <v>11</v>
      </c>
      <c r="M21" s="21">
        <f>D21*G21</f>
        <v>0</v>
      </c>
      <c r="N21" s="20"/>
    </row>
    <row r="22" spans="1:16" ht="30" customHeight="1" x14ac:dyDescent="0.2">
      <c r="A22" s="23"/>
      <c r="B22" s="33" t="s">
        <v>10</v>
      </c>
      <c r="C22" s="32"/>
      <c r="D22" s="31"/>
      <c r="E22" s="30"/>
      <c r="F22" s="30"/>
      <c r="G22" s="31"/>
      <c r="H22" s="30"/>
      <c r="I22" s="30"/>
      <c r="J22" s="31"/>
      <c r="K22" s="30"/>
      <c r="L22" s="30"/>
      <c r="M22" s="34"/>
      <c r="N22" s="28">
        <f>SUM(M23:M25)</f>
        <v>0</v>
      </c>
    </row>
    <row r="23" spans="1:16" ht="30" customHeight="1" x14ac:dyDescent="0.2">
      <c r="A23" s="23"/>
      <c r="B23" s="23"/>
      <c r="D23" s="22"/>
      <c r="E23" s="4" t="s">
        <v>6</v>
      </c>
      <c r="F23" s="4" t="s">
        <v>7</v>
      </c>
      <c r="G23" s="3">
        <v>2</v>
      </c>
      <c r="H23" s="4" t="s">
        <v>35</v>
      </c>
      <c r="I23" s="4"/>
      <c r="J23" s="3"/>
      <c r="K23" s="4"/>
      <c r="L23" s="4" t="s">
        <v>30</v>
      </c>
      <c r="M23" s="21">
        <f t="shared" ref="M23:M24" si="1">D23*G23</f>
        <v>0</v>
      </c>
      <c r="N23" s="20"/>
    </row>
    <row r="24" spans="1:16" ht="30" customHeight="1" x14ac:dyDescent="0.2">
      <c r="A24" s="23"/>
      <c r="B24" s="23"/>
      <c r="D24" s="22"/>
      <c r="E24" s="4" t="s">
        <v>6</v>
      </c>
      <c r="F24" s="4" t="s">
        <v>7</v>
      </c>
      <c r="G24" s="3">
        <v>1</v>
      </c>
      <c r="H24" s="4" t="s">
        <v>35</v>
      </c>
      <c r="I24" s="4"/>
      <c r="J24" s="3"/>
      <c r="K24" s="4"/>
      <c r="L24" s="4" t="s">
        <v>30</v>
      </c>
      <c r="M24" s="21">
        <f t="shared" si="1"/>
        <v>0</v>
      </c>
      <c r="N24" s="20"/>
    </row>
    <row r="25" spans="1:16" ht="30" customHeight="1" x14ac:dyDescent="0.2">
      <c r="A25" s="23"/>
      <c r="B25" s="23"/>
      <c r="D25" s="22"/>
      <c r="E25" s="4" t="s">
        <v>6</v>
      </c>
      <c r="F25" s="4" t="s">
        <v>7</v>
      </c>
      <c r="G25" s="3">
        <v>1</v>
      </c>
      <c r="H25" s="4" t="s">
        <v>35</v>
      </c>
      <c r="I25" s="4"/>
      <c r="J25" s="3"/>
      <c r="K25" s="4"/>
      <c r="L25" s="4" t="s">
        <v>30</v>
      </c>
      <c r="M25" s="21">
        <f>D25*G25</f>
        <v>0</v>
      </c>
      <c r="N25" s="20"/>
    </row>
    <row r="26" spans="1:16" ht="30" customHeight="1" x14ac:dyDescent="0.2">
      <c r="A26" s="23"/>
      <c r="B26" s="33" t="s">
        <v>9</v>
      </c>
      <c r="C26" s="32"/>
      <c r="D26" s="31"/>
      <c r="E26" s="30"/>
      <c r="F26" s="30"/>
      <c r="G26" s="31"/>
      <c r="H26" s="30"/>
      <c r="I26" s="30"/>
      <c r="J26" s="31"/>
      <c r="K26" s="30"/>
      <c r="L26" s="30"/>
      <c r="M26" s="29"/>
      <c r="N26" s="28">
        <f>SUM(M27:M43)</f>
        <v>0</v>
      </c>
    </row>
    <row r="27" spans="1:16" ht="30" customHeight="1" x14ac:dyDescent="0.2">
      <c r="A27" s="23"/>
      <c r="B27" s="27"/>
      <c r="C27" s="45"/>
      <c r="D27" s="3"/>
      <c r="E27" s="24" t="s">
        <v>6</v>
      </c>
      <c r="F27" s="4" t="s">
        <v>7</v>
      </c>
      <c r="G27" s="3">
        <v>1</v>
      </c>
      <c r="H27" s="4" t="s">
        <v>38</v>
      </c>
      <c r="I27" s="4"/>
      <c r="J27" s="3"/>
      <c r="K27" s="4"/>
      <c r="L27" s="4" t="s">
        <v>31</v>
      </c>
      <c r="M27" s="21">
        <f t="shared" ref="M27:M43" si="2">D27*G27</f>
        <v>0</v>
      </c>
      <c r="N27" s="20"/>
      <c r="P27" s="3"/>
    </row>
    <row r="28" spans="1:16" ht="30" customHeight="1" x14ac:dyDescent="0.2">
      <c r="A28" s="23"/>
      <c r="B28" s="27"/>
      <c r="C28" s="25"/>
      <c r="D28" s="3"/>
      <c r="E28" s="24" t="s">
        <v>6</v>
      </c>
      <c r="F28" s="4" t="s">
        <v>7</v>
      </c>
      <c r="G28" s="3">
        <v>1</v>
      </c>
      <c r="H28" s="4"/>
      <c r="I28" s="4"/>
      <c r="J28" s="3"/>
      <c r="K28" s="4"/>
      <c r="L28" s="4" t="s">
        <v>31</v>
      </c>
      <c r="M28" s="21">
        <f t="shared" si="2"/>
        <v>0</v>
      </c>
      <c r="N28" s="20"/>
      <c r="P28" s="3"/>
    </row>
    <row r="29" spans="1:16" ht="30" customHeight="1" x14ac:dyDescent="0.2">
      <c r="A29" s="23"/>
      <c r="B29" s="27"/>
      <c r="C29" s="25"/>
      <c r="D29" s="3"/>
      <c r="E29" s="24" t="s">
        <v>6</v>
      </c>
      <c r="F29" s="4" t="s">
        <v>7</v>
      </c>
      <c r="G29" s="3">
        <v>1</v>
      </c>
      <c r="H29" s="4"/>
      <c r="I29" s="4"/>
      <c r="J29" s="3"/>
      <c r="K29" s="4"/>
      <c r="L29" s="4" t="s">
        <v>31</v>
      </c>
      <c r="M29" s="21">
        <f t="shared" si="2"/>
        <v>0</v>
      </c>
      <c r="N29" s="20"/>
      <c r="P29" s="3"/>
    </row>
    <row r="30" spans="1:16" ht="30" customHeight="1" x14ac:dyDescent="0.2">
      <c r="A30" s="23"/>
      <c r="B30" s="27"/>
      <c r="C30" s="25"/>
      <c r="D30" s="3"/>
      <c r="E30" s="24" t="s">
        <v>6</v>
      </c>
      <c r="F30" s="4" t="s">
        <v>7</v>
      </c>
      <c r="G30" s="3">
        <v>1</v>
      </c>
      <c r="H30" s="4"/>
      <c r="I30" s="4"/>
      <c r="J30" s="3"/>
      <c r="K30" s="4"/>
      <c r="L30" s="4" t="s">
        <v>31</v>
      </c>
      <c r="M30" s="21">
        <f t="shared" si="2"/>
        <v>0</v>
      </c>
      <c r="N30" s="20"/>
      <c r="P30" s="3"/>
    </row>
    <row r="31" spans="1:16" ht="30" customHeight="1" x14ac:dyDescent="0.2">
      <c r="A31" s="23"/>
      <c r="B31" s="27"/>
      <c r="C31" s="25"/>
      <c r="D31" s="3"/>
      <c r="E31" s="24" t="s">
        <v>6</v>
      </c>
      <c r="F31" s="4" t="s">
        <v>7</v>
      </c>
      <c r="G31" s="3">
        <v>1</v>
      </c>
      <c r="H31" s="4"/>
      <c r="I31" s="4"/>
      <c r="J31" s="3"/>
      <c r="K31" s="4"/>
      <c r="L31" s="4" t="s">
        <v>31</v>
      </c>
      <c r="M31" s="21">
        <f t="shared" si="2"/>
        <v>0</v>
      </c>
      <c r="N31" s="20"/>
      <c r="P31" s="3"/>
    </row>
    <row r="32" spans="1:16" ht="30" customHeight="1" x14ac:dyDescent="0.2">
      <c r="A32" s="23"/>
      <c r="B32" s="27"/>
      <c r="C32" s="25"/>
      <c r="D32" s="3"/>
      <c r="E32" s="24" t="s">
        <v>6</v>
      </c>
      <c r="F32" s="4" t="s">
        <v>7</v>
      </c>
      <c r="G32" s="3">
        <v>1</v>
      </c>
      <c r="H32" s="4"/>
      <c r="I32" s="4"/>
      <c r="J32" s="3"/>
      <c r="K32" s="4"/>
      <c r="L32" s="4" t="s">
        <v>31</v>
      </c>
      <c r="M32" s="21">
        <f t="shared" si="2"/>
        <v>0</v>
      </c>
      <c r="N32" s="20"/>
      <c r="P32" s="3"/>
    </row>
    <row r="33" spans="1:16" ht="30" customHeight="1" x14ac:dyDescent="0.2">
      <c r="A33" s="23"/>
      <c r="B33" s="27"/>
      <c r="C33" s="25"/>
      <c r="D33" s="3"/>
      <c r="E33" s="24" t="s">
        <v>6</v>
      </c>
      <c r="F33" s="4" t="s">
        <v>7</v>
      </c>
      <c r="G33" s="3">
        <v>1</v>
      </c>
      <c r="H33" s="4"/>
      <c r="I33" s="4"/>
      <c r="J33" s="3"/>
      <c r="K33" s="4"/>
      <c r="L33" s="4" t="s">
        <v>31</v>
      </c>
      <c r="M33" s="21">
        <f t="shared" si="2"/>
        <v>0</v>
      </c>
      <c r="N33" s="20"/>
      <c r="P33" s="3"/>
    </row>
    <row r="34" spans="1:16" ht="30" customHeight="1" x14ac:dyDescent="0.2">
      <c r="A34" s="23"/>
      <c r="B34" s="46"/>
      <c r="C34" s="25"/>
      <c r="D34" s="3"/>
      <c r="E34" s="47" t="s">
        <v>51</v>
      </c>
      <c r="F34" s="4" t="s">
        <v>7</v>
      </c>
      <c r="G34" s="3">
        <v>1</v>
      </c>
      <c r="H34" s="4"/>
      <c r="I34" s="4"/>
      <c r="J34" s="3"/>
      <c r="K34" s="4"/>
      <c r="L34" s="4" t="s">
        <v>31</v>
      </c>
      <c r="M34" s="21">
        <f t="shared" si="2"/>
        <v>0</v>
      </c>
      <c r="N34" s="20"/>
      <c r="O34" s="48"/>
    </row>
    <row r="35" spans="1:16" ht="30" customHeight="1" x14ac:dyDescent="0.2">
      <c r="A35" s="23"/>
      <c r="B35" s="46"/>
      <c r="C35" s="25"/>
      <c r="D35" s="3"/>
      <c r="E35" s="47" t="s">
        <v>51</v>
      </c>
      <c r="F35" s="4" t="s">
        <v>7</v>
      </c>
      <c r="G35" s="3">
        <v>1</v>
      </c>
      <c r="H35" s="4"/>
      <c r="I35" s="4"/>
      <c r="J35" s="3"/>
      <c r="K35" s="4"/>
      <c r="L35" s="4" t="s">
        <v>31</v>
      </c>
      <c r="M35" s="21">
        <f t="shared" si="2"/>
        <v>0</v>
      </c>
      <c r="N35" s="20"/>
      <c r="O35" s="48"/>
    </row>
    <row r="36" spans="1:16" ht="30" customHeight="1" x14ac:dyDescent="0.2">
      <c r="A36" s="23"/>
      <c r="B36" s="46"/>
      <c r="C36" s="25"/>
      <c r="D36" s="3"/>
      <c r="E36" s="47" t="s">
        <v>51</v>
      </c>
      <c r="F36" s="4" t="s">
        <v>7</v>
      </c>
      <c r="G36" s="3">
        <v>1</v>
      </c>
      <c r="H36" s="4"/>
      <c r="I36" s="4"/>
      <c r="J36" s="3"/>
      <c r="K36" s="4"/>
      <c r="L36" s="4" t="s">
        <v>31</v>
      </c>
      <c r="M36" s="21">
        <f t="shared" si="2"/>
        <v>0</v>
      </c>
      <c r="N36" s="20"/>
      <c r="O36" s="48"/>
    </row>
    <row r="37" spans="1:16" ht="30" customHeight="1" x14ac:dyDescent="0.2">
      <c r="A37" s="23"/>
      <c r="B37" s="46"/>
      <c r="C37" s="25"/>
      <c r="D37" s="3"/>
      <c r="E37" s="47" t="s">
        <v>51</v>
      </c>
      <c r="F37" s="4" t="s">
        <v>7</v>
      </c>
      <c r="G37" s="3">
        <v>1</v>
      </c>
      <c r="H37" s="4"/>
      <c r="I37" s="4"/>
      <c r="J37" s="3"/>
      <c r="K37" s="4"/>
      <c r="L37" s="4" t="s">
        <v>31</v>
      </c>
      <c r="M37" s="21">
        <f t="shared" si="2"/>
        <v>0</v>
      </c>
      <c r="N37" s="20"/>
      <c r="O37" s="48"/>
    </row>
    <row r="38" spans="1:16" ht="30" customHeight="1" x14ac:dyDescent="0.2">
      <c r="A38" s="23"/>
      <c r="B38" s="46"/>
      <c r="C38" s="25"/>
      <c r="D38" s="3"/>
      <c r="E38" s="47" t="s">
        <v>51</v>
      </c>
      <c r="F38" s="4" t="s">
        <v>7</v>
      </c>
      <c r="G38" s="3">
        <v>1</v>
      </c>
      <c r="H38" s="4"/>
      <c r="I38" s="4"/>
      <c r="J38" s="3"/>
      <c r="K38" s="4"/>
      <c r="L38" s="4" t="s">
        <v>31</v>
      </c>
      <c r="M38" s="21">
        <f t="shared" si="2"/>
        <v>0</v>
      </c>
      <c r="N38" s="20"/>
      <c r="O38" s="48"/>
    </row>
    <row r="39" spans="1:16" ht="30" customHeight="1" x14ac:dyDescent="0.2">
      <c r="A39" s="23"/>
      <c r="B39" s="46"/>
      <c r="C39" s="25"/>
      <c r="D39" s="3"/>
      <c r="E39" s="47" t="s">
        <v>51</v>
      </c>
      <c r="F39" s="4" t="s">
        <v>7</v>
      </c>
      <c r="G39" s="3">
        <v>1</v>
      </c>
      <c r="H39" s="4"/>
      <c r="I39" s="4"/>
      <c r="J39" s="3"/>
      <c r="K39" s="4"/>
      <c r="L39" s="4" t="s">
        <v>31</v>
      </c>
      <c r="M39" s="21">
        <f t="shared" si="2"/>
        <v>0</v>
      </c>
      <c r="N39" s="20"/>
      <c r="O39" s="48"/>
    </row>
    <row r="40" spans="1:16" ht="30" customHeight="1" x14ac:dyDescent="0.2">
      <c r="A40" s="23"/>
      <c r="B40" s="46"/>
      <c r="C40" s="25"/>
      <c r="D40" s="3"/>
      <c r="E40" s="47" t="s">
        <v>51</v>
      </c>
      <c r="F40" s="4" t="s">
        <v>7</v>
      </c>
      <c r="G40" s="3">
        <v>1</v>
      </c>
      <c r="H40" s="4"/>
      <c r="I40" s="4"/>
      <c r="J40" s="3"/>
      <c r="K40" s="4"/>
      <c r="L40" s="4" t="s">
        <v>31</v>
      </c>
      <c r="M40" s="21">
        <f t="shared" si="2"/>
        <v>0</v>
      </c>
      <c r="N40" s="20"/>
      <c r="O40" s="48"/>
    </row>
    <row r="41" spans="1:16" ht="30" customHeight="1" x14ac:dyDescent="0.2">
      <c r="A41" s="23"/>
      <c r="B41" s="46"/>
      <c r="C41" s="49"/>
      <c r="D41" s="3"/>
      <c r="E41" s="47" t="s">
        <v>51</v>
      </c>
      <c r="F41" s="4" t="s">
        <v>7</v>
      </c>
      <c r="G41" s="3">
        <v>1</v>
      </c>
      <c r="H41" s="4"/>
      <c r="I41" s="4"/>
      <c r="J41" s="3"/>
      <c r="K41" s="4"/>
      <c r="L41" s="4" t="s">
        <v>31</v>
      </c>
      <c r="M41" s="21">
        <f t="shared" si="2"/>
        <v>0</v>
      </c>
      <c r="N41" s="20"/>
      <c r="O41" s="48"/>
    </row>
    <row r="42" spans="1:16" ht="30" customHeight="1" x14ac:dyDescent="0.2">
      <c r="A42" s="23"/>
      <c r="B42" s="46"/>
      <c r="D42" s="3"/>
      <c r="E42" s="47" t="s">
        <v>51</v>
      </c>
      <c r="F42" s="4" t="s">
        <v>7</v>
      </c>
      <c r="G42" s="3">
        <v>1</v>
      </c>
      <c r="H42" s="4"/>
      <c r="I42" s="4"/>
      <c r="J42" s="3"/>
      <c r="K42" s="4"/>
      <c r="L42" s="4" t="s">
        <v>31</v>
      </c>
      <c r="M42" s="21">
        <f t="shared" si="2"/>
        <v>0</v>
      </c>
      <c r="N42" s="20"/>
      <c r="O42" s="48"/>
    </row>
    <row r="43" spans="1:16" ht="30" customHeight="1" x14ac:dyDescent="0.2">
      <c r="A43" s="23"/>
      <c r="B43" s="46"/>
      <c r="D43" s="3"/>
      <c r="E43" s="4" t="s">
        <v>51</v>
      </c>
      <c r="F43" s="4" t="s">
        <v>7</v>
      </c>
      <c r="G43" s="3">
        <v>1</v>
      </c>
      <c r="H43" s="4"/>
      <c r="I43" s="4"/>
      <c r="J43" s="3"/>
      <c r="K43" s="4"/>
      <c r="L43" s="4" t="s">
        <v>31</v>
      </c>
      <c r="M43" s="21">
        <f t="shared" si="2"/>
        <v>0</v>
      </c>
      <c r="N43" s="20"/>
      <c r="O43" s="48"/>
    </row>
    <row r="44" spans="1:16" ht="40.5" customHeight="1" x14ac:dyDescent="0.2">
      <c r="A44" s="55"/>
      <c r="B44" s="56" t="s">
        <v>67</v>
      </c>
      <c r="C44" s="16" t="s">
        <v>69</v>
      </c>
      <c r="D44" s="16"/>
      <c r="E44" s="15"/>
      <c r="F44" s="15"/>
      <c r="G44" s="64"/>
      <c r="H44" s="64"/>
      <c r="I44" s="15"/>
      <c r="J44" s="16"/>
      <c r="K44" s="15"/>
      <c r="L44" s="15"/>
      <c r="M44" s="14"/>
      <c r="N44" s="13">
        <f>ROUNDDOWN(N6*0.1,0)</f>
        <v>0</v>
      </c>
    </row>
    <row r="45" spans="1:16" ht="40.5" customHeight="1" x14ac:dyDescent="0.2">
      <c r="A45" s="19" t="s">
        <v>5</v>
      </c>
      <c r="B45" s="18" t="s">
        <v>68</v>
      </c>
      <c r="C45" s="16"/>
      <c r="D45" s="17" t="s">
        <v>4</v>
      </c>
      <c r="E45" s="15"/>
      <c r="F45" s="65">
        <f>(N6+N19)*0.1</f>
        <v>0</v>
      </c>
      <c r="G45" s="65"/>
      <c r="H45" s="65"/>
      <c r="I45" s="15" t="s">
        <v>3</v>
      </c>
      <c r="J45" s="16"/>
      <c r="K45" s="15"/>
      <c r="L45" s="15"/>
      <c r="M45" s="14"/>
      <c r="N45" s="13">
        <f>F45</f>
        <v>0</v>
      </c>
    </row>
    <row r="46" spans="1:16" ht="40.5" customHeight="1" thickBot="1" x14ac:dyDescent="0.25">
      <c r="A46" s="12" t="s">
        <v>2</v>
      </c>
      <c r="B46" s="51"/>
      <c r="C46" s="52" t="s">
        <v>1</v>
      </c>
      <c r="D46" s="53"/>
      <c r="E46" s="57"/>
      <c r="F46" s="58"/>
      <c r="G46" s="58"/>
      <c r="H46" s="58"/>
      <c r="I46" s="58"/>
      <c r="J46" s="58"/>
      <c r="K46" s="58"/>
      <c r="L46" s="58"/>
      <c r="M46" s="59"/>
      <c r="N46" s="28">
        <f>N6+N19+N45-B4</f>
        <v>-26950000</v>
      </c>
      <c r="O46" s="11"/>
      <c r="P46" s="4"/>
    </row>
    <row r="47" spans="1:16" ht="35.25" customHeight="1" thickTop="1" x14ac:dyDescent="0.2">
      <c r="A47" s="10" t="s">
        <v>0</v>
      </c>
      <c r="B47" s="10"/>
      <c r="C47" s="9"/>
      <c r="D47" s="9"/>
      <c r="E47" s="8"/>
      <c r="F47" s="8"/>
      <c r="G47" s="9"/>
      <c r="H47" s="8"/>
      <c r="I47" s="8"/>
      <c r="J47" s="9"/>
      <c r="K47" s="8"/>
      <c r="L47" s="8"/>
      <c r="M47" s="7"/>
      <c r="N47" s="6">
        <f>N6+N19+N45-N46</f>
        <v>26950000</v>
      </c>
      <c r="O47" s="5"/>
      <c r="P47" s="4"/>
    </row>
    <row r="48" spans="1:16" ht="35.4" customHeight="1" x14ac:dyDescent="0.2">
      <c r="N48" s="3"/>
    </row>
    <row r="49" spans="14:14" x14ac:dyDescent="0.2">
      <c r="N49" s="3"/>
    </row>
  </sheetData>
  <mergeCells count="6">
    <mergeCell ref="E46:M46"/>
    <mergeCell ref="D3:G3"/>
    <mergeCell ref="H3:M3"/>
    <mergeCell ref="C5:M5"/>
    <mergeCell ref="G44:H44"/>
    <mergeCell ref="F45:H45"/>
  </mergeCells>
  <phoneticPr fontId="3"/>
  <printOptions horizontalCentered="1"/>
  <pageMargins left="0.39370078740157483" right="0.39370078740157483" top="0.39370078740157483" bottom="0.19685039370078741" header="0.51181102362204722" footer="0.51181102362204722"/>
  <pageSetup paperSize="9" scale="58"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99"/>
    <pageSetUpPr fitToPage="1"/>
  </sheetPr>
  <dimension ref="A1:P48"/>
  <sheetViews>
    <sheetView view="pageBreakPreview" zoomScale="75" zoomScaleNormal="75" zoomScaleSheetLayoutView="75" workbookViewId="0"/>
  </sheetViews>
  <sheetFormatPr defaultColWidth="9" defaultRowHeight="13.2" x14ac:dyDescent="0.2"/>
  <cols>
    <col min="1" max="1" width="16.77734375" style="1" bestFit="1" customWidth="1"/>
    <col min="2" max="2" width="12.33203125" style="1" customWidth="1"/>
    <col min="3" max="3" width="41.88671875" style="1" bestFit="1" customWidth="1"/>
    <col min="4" max="4" width="12.33203125" style="1" bestFit="1" customWidth="1"/>
    <col min="5" max="6" width="3.6640625" style="2" customWidth="1"/>
    <col min="7" max="7" width="6" style="1" customWidth="1"/>
    <col min="8" max="8" width="5" style="2" customWidth="1"/>
    <col min="9" max="9" width="3.6640625" style="2" customWidth="1"/>
    <col min="10" max="10" width="8.21875" style="1" bestFit="1" customWidth="1"/>
    <col min="11" max="11" width="5.109375" style="2" customWidth="1"/>
    <col min="12" max="12" width="3.6640625" style="2" customWidth="1"/>
    <col min="13" max="14" width="13.6640625" style="1" bestFit="1" customWidth="1"/>
    <col min="15" max="15" width="13.44140625" style="1" customWidth="1"/>
    <col min="16" max="16" width="13.6640625" style="1" bestFit="1" customWidth="1"/>
    <col min="17" max="16384" width="9" style="1"/>
  </cols>
  <sheetData>
    <row r="1" spans="1:14" ht="21.75" customHeight="1" x14ac:dyDescent="0.2">
      <c r="A1" s="1" t="s">
        <v>29</v>
      </c>
    </row>
    <row r="2" spans="1:14" ht="30" customHeight="1" x14ac:dyDescent="0.2">
      <c r="A2" s="1" t="s">
        <v>28</v>
      </c>
      <c r="D2" s="60" t="s">
        <v>27</v>
      </c>
      <c r="E2" s="61"/>
      <c r="F2" s="61"/>
      <c r="G2" s="62"/>
      <c r="H2" s="63" t="s">
        <v>39</v>
      </c>
      <c r="I2" s="63"/>
      <c r="J2" s="63"/>
      <c r="K2" s="63"/>
      <c r="L2" s="63"/>
      <c r="M2" s="63"/>
      <c r="N2" s="39" t="s">
        <v>26</v>
      </c>
    </row>
    <row r="3" spans="1:14" ht="30" customHeight="1" x14ac:dyDescent="0.2">
      <c r="A3" s="52" t="s">
        <v>66</v>
      </c>
      <c r="B3" s="54">
        <v>26950000</v>
      </c>
      <c r="C3" s="1" t="s">
        <v>71</v>
      </c>
      <c r="D3" s="15"/>
      <c r="E3" s="15"/>
      <c r="F3" s="15"/>
      <c r="G3" s="15"/>
      <c r="H3" s="15"/>
      <c r="I3" s="15"/>
      <c r="J3" s="15"/>
      <c r="K3" s="15"/>
      <c r="L3" s="15"/>
      <c r="M3" s="50"/>
      <c r="N3" s="39"/>
    </row>
    <row r="4" spans="1:14" ht="30" customHeight="1" x14ac:dyDescent="0.2">
      <c r="A4" s="19" t="s">
        <v>25</v>
      </c>
      <c r="B4" s="19" t="s">
        <v>24</v>
      </c>
      <c r="C4" s="60" t="s">
        <v>23</v>
      </c>
      <c r="D4" s="61"/>
      <c r="E4" s="61"/>
      <c r="F4" s="61"/>
      <c r="G4" s="61"/>
      <c r="H4" s="61"/>
      <c r="I4" s="61"/>
      <c r="J4" s="61"/>
      <c r="K4" s="61"/>
      <c r="L4" s="61"/>
      <c r="M4" s="62"/>
      <c r="N4" s="19" t="s">
        <v>22</v>
      </c>
    </row>
    <row r="5" spans="1:14" ht="30" customHeight="1" x14ac:dyDescent="0.2">
      <c r="A5" s="18" t="s">
        <v>21</v>
      </c>
      <c r="B5" s="16"/>
      <c r="C5" s="38"/>
      <c r="D5" s="30" t="s">
        <v>20</v>
      </c>
      <c r="E5" s="30"/>
      <c r="F5" s="30"/>
      <c r="G5" s="31"/>
      <c r="H5" s="30" t="s">
        <v>19</v>
      </c>
      <c r="I5" s="30"/>
      <c r="J5" s="31"/>
      <c r="K5" s="30"/>
      <c r="L5" s="30"/>
      <c r="M5" s="34"/>
      <c r="N5" s="13">
        <f>SUM(M7:M17)</f>
        <v>7404919.9723444134</v>
      </c>
    </row>
    <row r="6" spans="1:14" ht="30" customHeight="1" x14ac:dyDescent="0.2">
      <c r="A6" s="23"/>
      <c r="B6" s="33" t="s">
        <v>18</v>
      </c>
      <c r="C6" s="32"/>
      <c r="D6" s="31"/>
      <c r="E6" s="30"/>
      <c r="F6" s="30"/>
      <c r="G6" s="31"/>
      <c r="H6" s="30"/>
      <c r="I6" s="30"/>
      <c r="J6" s="31"/>
      <c r="K6" s="30"/>
      <c r="L6" s="30"/>
      <c r="M6" s="34"/>
      <c r="N6" s="28"/>
    </row>
    <row r="7" spans="1:14" ht="30" customHeight="1" x14ac:dyDescent="0.2">
      <c r="A7" s="23"/>
      <c r="B7" s="26"/>
      <c r="C7" s="26" t="s">
        <v>40</v>
      </c>
      <c r="D7" s="42">
        <v>1200</v>
      </c>
      <c r="E7" s="43" t="s">
        <v>6</v>
      </c>
      <c r="F7" s="43" t="s">
        <v>17</v>
      </c>
      <c r="G7" s="42">
        <v>1</v>
      </c>
      <c r="H7" s="43" t="s">
        <v>12</v>
      </c>
      <c r="I7" s="43" t="s">
        <v>8</v>
      </c>
      <c r="J7" s="42">
        <v>574.63333333333333</v>
      </c>
      <c r="K7" s="43" t="s">
        <v>16</v>
      </c>
      <c r="L7" s="43" t="s">
        <v>13</v>
      </c>
      <c r="M7" s="44">
        <f t="shared" ref="M7" si="0">D7*G7*J7</f>
        <v>689560</v>
      </c>
      <c r="N7" s="40"/>
    </row>
    <row r="8" spans="1:14" ht="30" customHeight="1" x14ac:dyDescent="0.2">
      <c r="A8" s="23"/>
      <c r="B8" s="26"/>
      <c r="C8" s="26" t="s">
        <v>41</v>
      </c>
      <c r="D8" s="42">
        <v>1350</v>
      </c>
      <c r="E8" s="43" t="s">
        <v>6</v>
      </c>
      <c r="F8" s="43" t="s">
        <v>7</v>
      </c>
      <c r="G8" s="42">
        <v>1</v>
      </c>
      <c r="H8" s="43" t="s">
        <v>12</v>
      </c>
      <c r="I8" s="43" t="s">
        <v>7</v>
      </c>
      <c r="J8" s="42">
        <v>446.84999999999997</v>
      </c>
      <c r="K8" s="43" t="s">
        <v>16</v>
      </c>
      <c r="L8" s="43" t="s">
        <v>11</v>
      </c>
      <c r="M8" s="44">
        <f t="shared" ref="M8:M17" si="1">D8*G8*J8</f>
        <v>603247.5</v>
      </c>
      <c r="N8" s="40"/>
    </row>
    <row r="9" spans="1:14" ht="30" customHeight="1" x14ac:dyDescent="0.2">
      <c r="A9" s="23"/>
      <c r="B9" s="26"/>
      <c r="C9" s="26" t="s">
        <v>42</v>
      </c>
      <c r="D9" s="42">
        <v>1200</v>
      </c>
      <c r="E9" s="43" t="s">
        <v>6</v>
      </c>
      <c r="F9" s="43" t="s">
        <v>7</v>
      </c>
      <c r="G9" s="42">
        <v>1</v>
      </c>
      <c r="H9" s="43" t="s">
        <v>12</v>
      </c>
      <c r="I9" s="43" t="s">
        <v>7</v>
      </c>
      <c r="J9" s="42">
        <v>592.73333333333335</v>
      </c>
      <c r="K9" s="43" t="s">
        <v>16</v>
      </c>
      <c r="L9" s="43" t="s">
        <v>11</v>
      </c>
      <c r="M9" s="44">
        <f t="shared" si="1"/>
        <v>711280</v>
      </c>
      <c r="N9" s="40"/>
    </row>
    <row r="10" spans="1:14" ht="30" customHeight="1" x14ac:dyDescent="0.2">
      <c r="A10" s="23"/>
      <c r="B10" s="26"/>
      <c r="C10" s="26" t="s">
        <v>43</v>
      </c>
      <c r="D10" s="42">
        <v>1200</v>
      </c>
      <c r="E10" s="43" t="s">
        <v>6</v>
      </c>
      <c r="F10" s="43" t="s">
        <v>7</v>
      </c>
      <c r="G10" s="42">
        <v>1</v>
      </c>
      <c r="H10" s="43" t="s">
        <v>12</v>
      </c>
      <c r="I10" s="43" t="s">
        <v>7</v>
      </c>
      <c r="J10" s="42">
        <v>560.93333333333339</v>
      </c>
      <c r="K10" s="43" t="s">
        <v>16</v>
      </c>
      <c r="L10" s="43" t="s">
        <v>11</v>
      </c>
      <c r="M10" s="44">
        <f t="shared" si="1"/>
        <v>673120.00000000012</v>
      </c>
      <c r="N10" s="40"/>
    </row>
    <row r="11" spans="1:14" ht="30" customHeight="1" x14ac:dyDescent="0.2">
      <c r="A11" s="23"/>
      <c r="B11" s="26"/>
      <c r="C11" s="26" t="s">
        <v>44</v>
      </c>
      <c r="D11" s="42">
        <v>1450</v>
      </c>
      <c r="E11" s="43" t="s">
        <v>6</v>
      </c>
      <c r="F11" s="43" t="s">
        <v>7</v>
      </c>
      <c r="G11" s="42">
        <v>1</v>
      </c>
      <c r="H11" s="43" t="s">
        <v>12</v>
      </c>
      <c r="I11" s="43" t="s">
        <v>7</v>
      </c>
      <c r="J11" s="42">
        <v>612.48333333333335</v>
      </c>
      <c r="K11" s="43" t="s">
        <v>16</v>
      </c>
      <c r="L11" s="43" t="s">
        <v>11</v>
      </c>
      <c r="M11" s="44">
        <f t="shared" si="1"/>
        <v>888100.83333333337</v>
      </c>
      <c r="N11" s="40"/>
    </row>
    <row r="12" spans="1:14" ht="30" customHeight="1" x14ac:dyDescent="0.2">
      <c r="A12" s="23"/>
      <c r="B12" s="26"/>
      <c r="C12" s="26" t="s">
        <v>45</v>
      </c>
      <c r="D12" s="42">
        <v>1850</v>
      </c>
      <c r="E12" s="43" t="s">
        <v>6</v>
      </c>
      <c r="F12" s="43" t="s">
        <v>7</v>
      </c>
      <c r="G12" s="42">
        <v>1</v>
      </c>
      <c r="H12" s="43" t="s">
        <v>12</v>
      </c>
      <c r="I12" s="43" t="s">
        <v>7</v>
      </c>
      <c r="J12" s="42">
        <v>565.16666666666663</v>
      </c>
      <c r="K12" s="43" t="s">
        <v>16</v>
      </c>
      <c r="L12" s="43" t="s">
        <v>11</v>
      </c>
      <c r="M12" s="44">
        <f t="shared" si="1"/>
        <v>1045558.3333333333</v>
      </c>
      <c r="N12" s="40"/>
    </row>
    <row r="13" spans="1:14" ht="30" customHeight="1" x14ac:dyDescent="0.2">
      <c r="A13" s="23"/>
      <c r="B13" s="26"/>
      <c r="C13" s="26" t="s">
        <v>46</v>
      </c>
      <c r="D13" s="42">
        <v>1200</v>
      </c>
      <c r="E13" s="43" t="s">
        <v>6</v>
      </c>
      <c r="F13" s="43" t="s">
        <v>7</v>
      </c>
      <c r="G13" s="42">
        <v>1</v>
      </c>
      <c r="H13" s="43" t="s">
        <v>12</v>
      </c>
      <c r="I13" s="43" t="s">
        <v>7</v>
      </c>
      <c r="J13" s="42">
        <v>622.1</v>
      </c>
      <c r="K13" s="43" t="s">
        <v>16</v>
      </c>
      <c r="L13" s="43" t="s">
        <v>11</v>
      </c>
      <c r="M13" s="44">
        <f t="shared" si="1"/>
        <v>746520</v>
      </c>
      <c r="N13" s="40"/>
    </row>
    <row r="14" spans="1:14" ht="30" customHeight="1" x14ac:dyDescent="0.2">
      <c r="A14" s="23"/>
      <c r="B14" s="26"/>
      <c r="C14" s="27" t="s">
        <v>47</v>
      </c>
      <c r="D14" s="42">
        <v>3062</v>
      </c>
      <c r="E14" s="43" t="s">
        <v>6</v>
      </c>
      <c r="F14" s="43" t="s">
        <v>7</v>
      </c>
      <c r="G14" s="42">
        <v>1</v>
      </c>
      <c r="H14" s="43" t="s">
        <v>12</v>
      </c>
      <c r="I14" s="43" t="s">
        <v>7</v>
      </c>
      <c r="J14" s="42">
        <v>296</v>
      </c>
      <c r="K14" s="43" t="s">
        <v>16</v>
      </c>
      <c r="L14" s="43" t="s">
        <v>11</v>
      </c>
      <c r="M14" s="44">
        <f t="shared" si="1"/>
        <v>906352</v>
      </c>
      <c r="N14" s="40"/>
    </row>
    <row r="15" spans="1:14" ht="30" customHeight="1" x14ac:dyDescent="0.2">
      <c r="A15" s="23"/>
      <c r="B15" s="26"/>
      <c r="C15" s="27" t="s">
        <v>48</v>
      </c>
      <c r="D15" s="42">
        <v>1564.0760917062371</v>
      </c>
      <c r="E15" s="43" t="s">
        <v>6</v>
      </c>
      <c r="F15" s="43" t="s">
        <v>7</v>
      </c>
      <c r="G15" s="42">
        <v>1</v>
      </c>
      <c r="H15" s="43" t="s">
        <v>12</v>
      </c>
      <c r="I15" s="43" t="s">
        <v>7</v>
      </c>
      <c r="J15" s="42">
        <v>280</v>
      </c>
      <c r="K15" s="43" t="s">
        <v>16</v>
      </c>
      <c r="L15" s="43" t="s">
        <v>11</v>
      </c>
      <c r="M15" s="44">
        <f t="shared" si="1"/>
        <v>437941.30567774636</v>
      </c>
      <c r="N15" s="40"/>
    </row>
    <row r="16" spans="1:14" ht="30" customHeight="1" x14ac:dyDescent="0.2">
      <c r="A16" s="23"/>
      <c r="B16" s="26"/>
      <c r="C16" s="26" t="s">
        <v>49</v>
      </c>
      <c r="D16" s="42">
        <v>1200</v>
      </c>
      <c r="E16" s="43" t="s">
        <v>6</v>
      </c>
      <c r="F16" s="43" t="s">
        <v>7</v>
      </c>
      <c r="G16" s="42">
        <v>1</v>
      </c>
      <c r="H16" s="43" t="s">
        <v>12</v>
      </c>
      <c r="I16" s="43" t="s">
        <v>7</v>
      </c>
      <c r="J16" s="42">
        <v>356.86666666666667</v>
      </c>
      <c r="K16" s="43" t="s">
        <v>16</v>
      </c>
      <c r="L16" s="43" t="s">
        <v>11</v>
      </c>
      <c r="M16" s="44">
        <f t="shared" si="1"/>
        <v>428240</v>
      </c>
      <c r="N16" s="40"/>
    </row>
    <row r="17" spans="1:16" ht="30" customHeight="1" x14ac:dyDescent="0.2">
      <c r="A17" s="23"/>
      <c r="B17" s="26"/>
      <c r="C17" s="26" t="s">
        <v>50</v>
      </c>
      <c r="D17" s="42">
        <v>1100</v>
      </c>
      <c r="E17" s="43" t="s">
        <v>6</v>
      </c>
      <c r="F17" s="43" t="s">
        <v>7</v>
      </c>
      <c r="G17" s="42">
        <v>1</v>
      </c>
      <c r="H17" s="43" t="s">
        <v>12</v>
      </c>
      <c r="I17" s="43" t="s">
        <v>7</v>
      </c>
      <c r="J17" s="42">
        <v>250</v>
      </c>
      <c r="K17" s="43" t="s">
        <v>16</v>
      </c>
      <c r="L17" s="43" t="s">
        <v>11</v>
      </c>
      <c r="M17" s="44">
        <f t="shared" si="1"/>
        <v>275000</v>
      </c>
      <c r="N17" s="40"/>
    </row>
    <row r="18" spans="1:16" ht="30" customHeight="1" x14ac:dyDescent="0.2">
      <c r="A18" s="18" t="s">
        <v>15</v>
      </c>
      <c r="B18" s="16"/>
      <c r="C18" s="16"/>
      <c r="D18" s="37"/>
      <c r="E18" s="41"/>
      <c r="F18" s="41"/>
      <c r="G18" s="37"/>
      <c r="H18" s="41"/>
      <c r="I18" s="41"/>
      <c r="J18" s="37"/>
      <c r="K18" s="41"/>
      <c r="L18" s="41"/>
      <c r="M18" s="36"/>
      <c r="N18" s="13">
        <f>SUM(N19,N21,N25,N43)</f>
        <v>17661428</v>
      </c>
    </row>
    <row r="19" spans="1:16" ht="30" customHeight="1" x14ac:dyDescent="0.2">
      <c r="A19" s="23"/>
      <c r="B19" s="23" t="s">
        <v>14</v>
      </c>
      <c r="D19" s="3"/>
      <c r="E19" s="4"/>
      <c r="F19" s="4"/>
      <c r="G19" s="3"/>
      <c r="H19" s="4"/>
      <c r="I19" s="4"/>
      <c r="J19" s="3"/>
      <c r="K19" s="4"/>
      <c r="L19" s="4"/>
      <c r="M19" s="21"/>
      <c r="N19" s="20">
        <f>SUM(M20:M20)</f>
        <v>66000</v>
      </c>
    </row>
    <row r="20" spans="1:16" ht="30" customHeight="1" x14ac:dyDescent="0.2">
      <c r="A20" s="23"/>
      <c r="B20" s="23"/>
      <c r="C20" s="35" t="s">
        <v>52</v>
      </c>
      <c r="D20" s="22">
        <v>66000</v>
      </c>
      <c r="E20" s="24" t="s">
        <v>6</v>
      </c>
      <c r="F20" s="4"/>
      <c r="G20" s="3">
        <v>1</v>
      </c>
      <c r="H20" s="4" t="s">
        <v>38</v>
      </c>
      <c r="I20" s="4"/>
      <c r="J20" s="3"/>
      <c r="K20" s="4"/>
      <c r="L20" s="4" t="s">
        <v>11</v>
      </c>
      <c r="M20" s="21">
        <f>D20*G20</f>
        <v>66000</v>
      </c>
      <c r="N20" s="20"/>
    </row>
    <row r="21" spans="1:16" ht="30" customHeight="1" x14ac:dyDescent="0.2">
      <c r="A21" s="23"/>
      <c r="B21" s="33" t="s">
        <v>10</v>
      </c>
      <c r="C21" s="32"/>
      <c r="D21" s="31"/>
      <c r="E21" s="30"/>
      <c r="F21" s="30"/>
      <c r="G21" s="31"/>
      <c r="H21" s="30"/>
      <c r="I21" s="30"/>
      <c r="J21" s="31"/>
      <c r="K21" s="30"/>
      <c r="L21" s="30"/>
      <c r="M21" s="34"/>
      <c r="N21" s="28">
        <f>SUM(M22:M24)</f>
        <v>21037</v>
      </c>
    </row>
    <row r="22" spans="1:16" ht="30" customHeight="1" x14ac:dyDescent="0.2">
      <c r="A22" s="23"/>
      <c r="B22" s="23"/>
      <c r="C22" s="1" t="s">
        <v>32</v>
      </c>
      <c r="D22" s="22">
        <v>2197</v>
      </c>
      <c r="E22" s="4" t="s">
        <v>6</v>
      </c>
      <c r="F22" s="4" t="s">
        <v>7</v>
      </c>
      <c r="G22" s="3">
        <v>2</v>
      </c>
      <c r="H22" s="4" t="s">
        <v>35</v>
      </c>
      <c r="I22" s="4"/>
      <c r="J22" s="3"/>
      <c r="K22" s="4"/>
      <c r="L22" s="4" t="s">
        <v>30</v>
      </c>
      <c r="M22" s="21">
        <f t="shared" ref="M22:M23" si="2">D22*G22</f>
        <v>4394</v>
      </c>
      <c r="N22" s="20"/>
    </row>
    <row r="23" spans="1:16" ht="30" customHeight="1" x14ac:dyDescent="0.2">
      <c r="A23" s="23"/>
      <c r="B23" s="23"/>
      <c r="C23" s="1" t="s">
        <v>33</v>
      </c>
      <c r="D23" s="22">
        <v>11330</v>
      </c>
      <c r="E23" s="4" t="s">
        <v>6</v>
      </c>
      <c r="F23" s="4" t="s">
        <v>7</v>
      </c>
      <c r="G23" s="3">
        <v>1</v>
      </c>
      <c r="H23" s="4" t="s">
        <v>35</v>
      </c>
      <c r="I23" s="4"/>
      <c r="J23" s="3"/>
      <c r="K23" s="4"/>
      <c r="L23" s="4" t="s">
        <v>30</v>
      </c>
      <c r="M23" s="21">
        <f t="shared" si="2"/>
        <v>11330</v>
      </c>
      <c r="N23" s="20"/>
    </row>
    <row r="24" spans="1:16" ht="30" customHeight="1" x14ac:dyDescent="0.2">
      <c r="A24" s="23"/>
      <c r="B24" s="23"/>
      <c r="C24" s="1" t="s">
        <v>34</v>
      </c>
      <c r="D24" s="22">
        <v>5313</v>
      </c>
      <c r="E24" s="4" t="s">
        <v>6</v>
      </c>
      <c r="F24" s="4" t="s">
        <v>7</v>
      </c>
      <c r="G24" s="3">
        <v>1</v>
      </c>
      <c r="H24" s="4" t="s">
        <v>35</v>
      </c>
      <c r="I24" s="4"/>
      <c r="J24" s="3"/>
      <c r="K24" s="4"/>
      <c r="L24" s="4" t="s">
        <v>30</v>
      </c>
      <c r="M24" s="21">
        <f>D24*G24</f>
        <v>5313</v>
      </c>
      <c r="N24" s="20"/>
    </row>
    <row r="25" spans="1:16" ht="30" customHeight="1" x14ac:dyDescent="0.2">
      <c r="A25" s="23"/>
      <c r="B25" s="33" t="s">
        <v>9</v>
      </c>
      <c r="C25" s="32"/>
      <c r="D25" s="31"/>
      <c r="E25" s="30"/>
      <c r="F25" s="30"/>
      <c r="G25" s="31"/>
      <c r="H25" s="30"/>
      <c r="I25" s="30"/>
      <c r="J25" s="31"/>
      <c r="K25" s="30"/>
      <c r="L25" s="30"/>
      <c r="M25" s="29"/>
      <c r="N25" s="28">
        <f>SUM(M26:M42)</f>
        <v>16833900</v>
      </c>
    </row>
    <row r="26" spans="1:16" ht="59.4" customHeight="1" x14ac:dyDescent="0.2">
      <c r="A26" s="23"/>
      <c r="B26" s="27"/>
      <c r="C26" s="45" t="s">
        <v>53</v>
      </c>
      <c r="D26" s="3">
        <v>770000</v>
      </c>
      <c r="E26" s="24" t="s">
        <v>6</v>
      </c>
      <c r="F26" s="4" t="s">
        <v>7</v>
      </c>
      <c r="G26" s="3">
        <v>1</v>
      </c>
      <c r="H26" s="4" t="s">
        <v>38</v>
      </c>
      <c r="I26" s="4"/>
      <c r="J26" s="3"/>
      <c r="K26" s="4"/>
      <c r="L26" s="4" t="s">
        <v>31</v>
      </c>
      <c r="M26" s="21">
        <f t="shared" ref="M26:M42" si="3">D26*G26</f>
        <v>770000</v>
      </c>
      <c r="N26" s="20"/>
      <c r="P26" s="3"/>
    </row>
    <row r="27" spans="1:16" ht="30" customHeight="1" x14ac:dyDescent="0.2">
      <c r="A27" s="23"/>
      <c r="B27" s="27"/>
      <c r="C27" s="25" t="s">
        <v>36</v>
      </c>
      <c r="D27" s="3">
        <v>1100000</v>
      </c>
      <c r="E27" s="24" t="s">
        <v>6</v>
      </c>
      <c r="F27" s="4" t="s">
        <v>7</v>
      </c>
      <c r="G27" s="3">
        <v>1</v>
      </c>
      <c r="H27" s="4" t="s">
        <v>38</v>
      </c>
      <c r="I27" s="4"/>
      <c r="J27" s="3"/>
      <c r="K27" s="4"/>
      <c r="L27" s="4" t="s">
        <v>31</v>
      </c>
      <c r="M27" s="21">
        <f t="shared" si="3"/>
        <v>1100000</v>
      </c>
      <c r="N27" s="20"/>
      <c r="P27" s="3"/>
    </row>
    <row r="28" spans="1:16" ht="30" customHeight="1" x14ac:dyDescent="0.2">
      <c r="A28" s="23"/>
      <c r="B28" s="27"/>
      <c r="C28" s="25" t="s">
        <v>37</v>
      </c>
      <c r="D28" s="3">
        <v>300000</v>
      </c>
      <c r="E28" s="24" t="s">
        <v>6</v>
      </c>
      <c r="F28" s="4" t="s">
        <v>7</v>
      </c>
      <c r="G28" s="3">
        <v>1</v>
      </c>
      <c r="H28" s="4" t="s">
        <v>38</v>
      </c>
      <c r="I28" s="4"/>
      <c r="J28" s="3"/>
      <c r="K28" s="4"/>
      <c r="L28" s="4" t="s">
        <v>31</v>
      </c>
      <c r="M28" s="21">
        <f t="shared" si="3"/>
        <v>300000</v>
      </c>
      <c r="N28" s="20"/>
      <c r="P28" s="3"/>
    </row>
    <row r="29" spans="1:16" ht="30" customHeight="1" x14ac:dyDescent="0.2">
      <c r="A29" s="23"/>
      <c r="B29" s="27"/>
      <c r="C29" s="25" t="s">
        <v>62</v>
      </c>
      <c r="D29" s="3">
        <v>1700000</v>
      </c>
      <c r="E29" s="24" t="s">
        <v>6</v>
      </c>
      <c r="F29" s="4" t="s">
        <v>7</v>
      </c>
      <c r="G29" s="3">
        <v>1</v>
      </c>
      <c r="H29" s="4" t="s">
        <v>38</v>
      </c>
      <c r="I29" s="4"/>
      <c r="J29" s="3"/>
      <c r="K29" s="4"/>
      <c r="L29" s="4" t="s">
        <v>31</v>
      </c>
      <c r="M29" s="21">
        <f t="shared" si="3"/>
        <v>1700000</v>
      </c>
      <c r="N29" s="20"/>
      <c r="P29" s="3"/>
    </row>
    <row r="30" spans="1:16" ht="30" customHeight="1" x14ac:dyDescent="0.2">
      <c r="A30" s="23"/>
      <c r="B30" s="27"/>
      <c r="C30" s="25" t="s">
        <v>63</v>
      </c>
      <c r="D30" s="3">
        <v>2200000</v>
      </c>
      <c r="E30" s="24" t="s">
        <v>6</v>
      </c>
      <c r="F30" s="4" t="s">
        <v>7</v>
      </c>
      <c r="G30" s="3">
        <v>1</v>
      </c>
      <c r="H30" s="4" t="s">
        <v>38</v>
      </c>
      <c r="I30" s="4"/>
      <c r="J30" s="3"/>
      <c r="K30" s="4"/>
      <c r="L30" s="4" t="s">
        <v>31</v>
      </c>
      <c r="M30" s="21">
        <f t="shared" si="3"/>
        <v>2200000</v>
      </c>
      <c r="N30" s="20"/>
      <c r="P30" s="3"/>
    </row>
    <row r="31" spans="1:16" ht="30" customHeight="1" x14ac:dyDescent="0.2">
      <c r="A31" s="23"/>
      <c r="B31" s="27"/>
      <c r="C31" s="25" t="s">
        <v>64</v>
      </c>
      <c r="D31" s="3">
        <v>220000</v>
      </c>
      <c r="E31" s="24" t="s">
        <v>6</v>
      </c>
      <c r="F31" s="4" t="s">
        <v>7</v>
      </c>
      <c r="G31" s="3">
        <v>1</v>
      </c>
      <c r="H31" s="4" t="s">
        <v>38</v>
      </c>
      <c r="I31" s="4"/>
      <c r="J31" s="3"/>
      <c r="K31" s="4"/>
      <c r="L31" s="4" t="s">
        <v>31</v>
      </c>
      <c r="M31" s="21">
        <f t="shared" si="3"/>
        <v>220000</v>
      </c>
      <c r="N31" s="20"/>
      <c r="P31" s="3"/>
    </row>
    <row r="32" spans="1:16" ht="30" customHeight="1" x14ac:dyDescent="0.2">
      <c r="A32" s="23"/>
      <c r="B32" s="27"/>
      <c r="C32" s="25" t="s">
        <v>65</v>
      </c>
      <c r="D32" s="3">
        <v>770000</v>
      </c>
      <c r="E32" s="24" t="s">
        <v>6</v>
      </c>
      <c r="F32" s="4" t="s">
        <v>7</v>
      </c>
      <c r="G32" s="3">
        <v>1</v>
      </c>
      <c r="H32" s="4" t="s">
        <v>38</v>
      </c>
      <c r="I32" s="4"/>
      <c r="J32" s="3"/>
      <c r="K32" s="4"/>
      <c r="L32" s="4" t="s">
        <v>31</v>
      </c>
      <c r="M32" s="21">
        <f t="shared" si="3"/>
        <v>770000</v>
      </c>
      <c r="N32" s="20"/>
      <c r="P32" s="3"/>
    </row>
    <row r="33" spans="1:16" ht="30" customHeight="1" x14ac:dyDescent="0.2">
      <c r="A33" s="23"/>
      <c r="B33" s="46"/>
      <c r="C33" s="25" t="s">
        <v>54</v>
      </c>
      <c r="D33" s="3">
        <v>880000</v>
      </c>
      <c r="E33" s="47" t="s">
        <v>51</v>
      </c>
      <c r="F33" s="4" t="s">
        <v>7</v>
      </c>
      <c r="G33" s="3">
        <v>1</v>
      </c>
      <c r="H33" s="4" t="s">
        <v>38</v>
      </c>
      <c r="I33" s="4"/>
      <c r="J33" s="3"/>
      <c r="K33" s="4"/>
      <c r="L33" s="4" t="s">
        <v>31</v>
      </c>
      <c r="M33" s="21">
        <f t="shared" si="3"/>
        <v>880000</v>
      </c>
      <c r="N33" s="20"/>
      <c r="O33" s="48"/>
    </row>
    <row r="34" spans="1:16" ht="30" customHeight="1" x14ac:dyDescent="0.2">
      <c r="A34" s="23"/>
      <c r="B34" s="46"/>
      <c r="C34" s="25" t="s">
        <v>55</v>
      </c>
      <c r="D34" s="3">
        <v>880000</v>
      </c>
      <c r="E34" s="47" t="s">
        <v>51</v>
      </c>
      <c r="F34" s="4" t="s">
        <v>7</v>
      </c>
      <c r="G34" s="3">
        <v>1</v>
      </c>
      <c r="H34" s="4" t="s">
        <v>38</v>
      </c>
      <c r="I34" s="4"/>
      <c r="J34" s="3"/>
      <c r="K34" s="4"/>
      <c r="L34" s="4" t="s">
        <v>31</v>
      </c>
      <c r="M34" s="21">
        <f t="shared" si="3"/>
        <v>880000</v>
      </c>
      <c r="N34" s="20"/>
      <c r="O34" s="48"/>
    </row>
    <row r="35" spans="1:16" ht="30" customHeight="1" x14ac:dyDescent="0.2">
      <c r="A35" s="23"/>
      <c r="B35" s="46"/>
      <c r="C35" s="25" t="s">
        <v>56</v>
      </c>
      <c r="D35" s="3">
        <v>1100000</v>
      </c>
      <c r="E35" s="47" t="s">
        <v>51</v>
      </c>
      <c r="F35" s="4" t="s">
        <v>7</v>
      </c>
      <c r="G35" s="3">
        <v>1</v>
      </c>
      <c r="H35" s="4" t="s">
        <v>38</v>
      </c>
      <c r="I35" s="4"/>
      <c r="J35" s="3"/>
      <c r="K35" s="4"/>
      <c r="L35" s="4" t="s">
        <v>31</v>
      </c>
      <c r="M35" s="21">
        <f t="shared" si="3"/>
        <v>1100000</v>
      </c>
      <c r="N35" s="20"/>
      <c r="O35" s="48"/>
    </row>
    <row r="36" spans="1:16" ht="30" customHeight="1" x14ac:dyDescent="0.2">
      <c r="A36" s="23"/>
      <c r="B36" s="46"/>
      <c r="C36" s="25" t="s">
        <v>57</v>
      </c>
      <c r="D36" s="3">
        <v>880000</v>
      </c>
      <c r="E36" s="47" t="s">
        <v>51</v>
      </c>
      <c r="F36" s="4" t="s">
        <v>7</v>
      </c>
      <c r="G36" s="3">
        <v>1</v>
      </c>
      <c r="H36" s="4" t="s">
        <v>38</v>
      </c>
      <c r="I36" s="4"/>
      <c r="J36" s="3"/>
      <c r="K36" s="4"/>
      <c r="L36" s="4" t="s">
        <v>31</v>
      </c>
      <c r="M36" s="21">
        <f t="shared" si="3"/>
        <v>880000</v>
      </c>
      <c r="N36" s="20"/>
      <c r="O36" s="48"/>
    </row>
    <row r="37" spans="1:16" ht="30" customHeight="1" x14ac:dyDescent="0.2">
      <c r="A37" s="23"/>
      <c r="B37" s="46"/>
      <c r="C37" s="25" t="s">
        <v>58</v>
      </c>
      <c r="D37" s="3">
        <v>616000</v>
      </c>
      <c r="E37" s="47" t="s">
        <v>51</v>
      </c>
      <c r="F37" s="4" t="s">
        <v>7</v>
      </c>
      <c r="G37" s="3">
        <v>1</v>
      </c>
      <c r="H37" s="4" t="s">
        <v>38</v>
      </c>
      <c r="I37" s="4"/>
      <c r="J37" s="3"/>
      <c r="K37" s="4"/>
      <c r="L37" s="4" t="s">
        <v>31</v>
      </c>
      <c r="M37" s="21">
        <f t="shared" si="3"/>
        <v>616000</v>
      </c>
      <c r="N37" s="20"/>
      <c r="O37" s="48"/>
    </row>
    <row r="38" spans="1:16" ht="30" customHeight="1" x14ac:dyDescent="0.2">
      <c r="A38" s="23"/>
      <c r="B38" s="46"/>
      <c r="C38" s="25" t="s">
        <v>58</v>
      </c>
      <c r="D38" s="3">
        <v>770000</v>
      </c>
      <c r="E38" s="47" t="s">
        <v>51</v>
      </c>
      <c r="F38" s="4" t="s">
        <v>7</v>
      </c>
      <c r="G38" s="3">
        <v>1</v>
      </c>
      <c r="H38" s="4" t="s">
        <v>38</v>
      </c>
      <c r="I38" s="4"/>
      <c r="J38" s="3"/>
      <c r="K38" s="4"/>
      <c r="L38" s="4" t="s">
        <v>31</v>
      </c>
      <c r="M38" s="21">
        <f t="shared" si="3"/>
        <v>770000</v>
      </c>
      <c r="N38" s="20"/>
      <c r="O38" s="48"/>
    </row>
    <row r="39" spans="1:16" ht="30" customHeight="1" x14ac:dyDescent="0.2">
      <c r="A39" s="23"/>
      <c r="B39" s="46"/>
      <c r="C39" s="25" t="s">
        <v>58</v>
      </c>
      <c r="D39" s="3">
        <v>616000</v>
      </c>
      <c r="E39" s="47" t="s">
        <v>51</v>
      </c>
      <c r="F39" s="4" t="s">
        <v>7</v>
      </c>
      <c r="G39" s="3">
        <v>1</v>
      </c>
      <c r="H39" s="4" t="s">
        <v>38</v>
      </c>
      <c r="I39" s="4"/>
      <c r="J39" s="3"/>
      <c r="K39" s="4"/>
      <c r="L39" s="4" t="s">
        <v>31</v>
      </c>
      <c r="M39" s="21">
        <f t="shared" si="3"/>
        <v>616000</v>
      </c>
      <c r="N39" s="20"/>
      <c r="O39" s="48"/>
    </row>
    <row r="40" spans="1:16" ht="30" customHeight="1" x14ac:dyDescent="0.2">
      <c r="A40" s="23"/>
      <c r="B40" s="46"/>
      <c r="C40" s="49" t="s">
        <v>59</v>
      </c>
      <c r="D40" s="3">
        <v>1571900</v>
      </c>
      <c r="E40" s="47" t="s">
        <v>51</v>
      </c>
      <c r="F40" s="4" t="s">
        <v>7</v>
      </c>
      <c r="G40" s="3">
        <v>1</v>
      </c>
      <c r="H40" s="4" t="s">
        <v>38</v>
      </c>
      <c r="I40" s="4"/>
      <c r="J40" s="3"/>
      <c r="K40" s="4"/>
      <c r="L40" s="4" t="s">
        <v>31</v>
      </c>
      <c r="M40" s="21">
        <f t="shared" si="3"/>
        <v>1571900</v>
      </c>
      <c r="N40" s="20"/>
      <c r="O40" s="48"/>
    </row>
    <row r="41" spans="1:16" ht="30" customHeight="1" x14ac:dyDescent="0.2">
      <c r="A41" s="23"/>
      <c r="B41" s="46"/>
      <c r="C41" s="1" t="s">
        <v>60</v>
      </c>
      <c r="D41" s="3">
        <v>660000</v>
      </c>
      <c r="E41" s="47" t="s">
        <v>51</v>
      </c>
      <c r="F41" s="4" t="s">
        <v>7</v>
      </c>
      <c r="G41" s="3">
        <v>1</v>
      </c>
      <c r="H41" s="4" t="s">
        <v>38</v>
      </c>
      <c r="I41" s="4"/>
      <c r="J41" s="3"/>
      <c r="K41" s="4"/>
      <c r="L41" s="4" t="s">
        <v>31</v>
      </c>
      <c r="M41" s="21">
        <f t="shared" si="3"/>
        <v>660000</v>
      </c>
      <c r="N41" s="20"/>
      <c r="O41" s="48"/>
    </row>
    <row r="42" spans="1:16" ht="30" customHeight="1" x14ac:dyDescent="0.2">
      <c r="A42" s="23"/>
      <c r="B42" s="46"/>
      <c r="C42" s="1" t="s">
        <v>61</v>
      </c>
      <c r="D42" s="3">
        <v>1800000</v>
      </c>
      <c r="E42" s="4" t="s">
        <v>51</v>
      </c>
      <c r="F42" s="4" t="s">
        <v>7</v>
      </c>
      <c r="G42" s="3">
        <v>1</v>
      </c>
      <c r="H42" s="4" t="s">
        <v>38</v>
      </c>
      <c r="I42" s="4"/>
      <c r="J42" s="3"/>
      <c r="K42" s="4"/>
      <c r="L42" s="4" t="s">
        <v>31</v>
      </c>
      <c r="M42" s="21">
        <f t="shared" si="3"/>
        <v>1800000</v>
      </c>
      <c r="N42" s="20"/>
      <c r="O42" s="48"/>
    </row>
    <row r="43" spans="1:16" ht="40.5" customHeight="1" x14ac:dyDescent="0.2">
      <c r="A43" s="55"/>
      <c r="B43" s="56" t="s">
        <v>67</v>
      </c>
      <c r="C43" s="16" t="s">
        <v>69</v>
      </c>
      <c r="D43" s="16"/>
      <c r="E43" s="15"/>
      <c r="F43" s="15"/>
      <c r="G43" s="64"/>
      <c r="H43" s="64"/>
      <c r="I43" s="15"/>
      <c r="J43" s="16"/>
      <c r="K43" s="15"/>
      <c r="L43" s="15"/>
      <c r="M43" s="14"/>
      <c r="N43" s="13">
        <f>ROUNDDOWN(N5*0.1,0)</f>
        <v>740491</v>
      </c>
    </row>
    <row r="44" spans="1:16" ht="40.5" customHeight="1" x14ac:dyDescent="0.2">
      <c r="A44" s="19" t="s">
        <v>5</v>
      </c>
      <c r="B44" s="18" t="s">
        <v>68</v>
      </c>
      <c r="C44" s="16"/>
      <c r="D44" s="17" t="s">
        <v>4</v>
      </c>
      <c r="E44" s="15"/>
      <c r="F44" s="65">
        <f>(N5+N18)*0.1</f>
        <v>2506634.7972344416</v>
      </c>
      <c r="G44" s="65"/>
      <c r="H44" s="65"/>
      <c r="I44" s="15" t="s">
        <v>3</v>
      </c>
      <c r="J44" s="16"/>
      <c r="K44" s="15"/>
      <c r="L44" s="15"/>
      <c r="M44" s="14"/>
      <c r="N44" s="13">
        <f>F44</f>
        <v>2506634.7972344416</v>
      </c>
    </row>
    <row r="45" spans="1:16" ht="40.5" customHeight="1" thickBot="1" x14ac:dyDescent="0.25">
      <c r="A45" s="12" t="s">
        <v>2</v>
      </c>
      <c r="B45" s="51"/>
      <c r="C45" s="52" t="s">
        <v>1</v>
      </c>
      <c r="D45" s="53"/>
      <c r="E45" s="57"/>
      <c r="F45" s="58"/>
      <c r="G45" s="58"/>
      <c r="H45" s="58"/>
      <c r="I45" s="58"/>
      <c r="J45" s="58"/>
      <c r="K45" s="58"/>
      <c r="L45" s="58"/>
      <c r="M45" s="59"/>
      <c r="N45" s="28">
        <f>N5+N18+N44-B3</f>
        <v>622982.76957885548</v>
      </c>
      <c r="O45" s="11"/>
      <c r="P45" s="4"/>
    </row>
    <row r="46" spans="1:16" ht="35.25" customHeight="1" thickTop="1" x14ac:dyDescent="0.2">
      <c r="A46" s="10" t="s">
        <v>0</v>
      </c>
      <c r="B46" s="10"/>
      <c r="C46" s="9"/>
      <c r="D46" s="9"/>
      <c r="E46" s="8"/>
      <c r="F46" s="8"/>
      <c r="G46" s="9"/>
      <c r="H46" s="8"/>
      <c r="I46" s="8"/>
      <c r="J46" s="9"/>
      <c r="K46" s="8"/>
      <c r="L46" s="8"/>
      <c r="M46" s="7"/>
      <c r="N46" s="6">
        <f>N5+N18+N44-N45</f>
        <v>26950000</v>
      </c>
      <c r="O46" s="5"/>
      <c r="P46" s="4"/>
    </row>
    <row r="47" spans="1:16" ht="35.4" customHeight="1" x14ac:dyDescent="0.2">
      <c r="N47" s="3"/>
    </row>
    <row r="48" spans="1:16" x14ac:dyDescent="0.2">
      <c r="N48" s="3"/>
    </row>
  </sheetData>
  <mergeCells count="6">
    <mergeCell ref="E45:M45"/>
    <mergeCell ref="D2:G2"/>
    <mergeCell ref="H2:M2"/>
    <mergeCell ref="C4:M4"/>
    <mergeCell ref="G43:H43"/>
    <mergeCell ref="F44:H44"/>
  </mergeCells>
  <phoneticPr fontId="3"/>
  <printOptions horizontalCentered="1"/>
  <pageMargins left="0.39370078740157483" right="0.39370078740157483" top="0.39370078740157483" bottom="0.19685039370078741" header="0.51181102362204722" footer="0.51181102362204722"/>
  <pageSetup paperSize="9" scale="5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会社名_○○○○○○</vt:lpstr>
      <vt:lpstr>記入例</vt:lpstr>
      <vt:lpstr>会社名_○○○○○○!Print_Area</vt:lpstr>
      <vt:lpstr>記入例!Print_Area</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harada.kenichi</dc:creator>
  <cp:lastModifiedBy>AN-103</cp:lastModifiedBy>
  <cp:lastPrinted>2021-04-08T06:06:58Z</cp:lastPrinted>
  <dcterms:created xsi:type="dcterms:W3CDTF">2020-10-27T08:28:55Z</dcterms:created>
  <dcterms:modified xsi:type="dcterms:W3CDTF">2023-04-26T07:44:13Z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2022-05-10T05:48:09Z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e88e8548-99b6-429e-bd5b-148e1df7b221</vt:lpwstr>
  </property>
  <property fmtid="{D5CDD505-2E9C-101B-9397-08002B2CF9AE}" pid="8" name="MSIP_Label_d899a617-f30e-4fb8-b81c-fb6d0b94ac5b_ContentBits">
    <vt:lpwstr>0</vt:lpwstr>
  </property>
</Properties>
</file>